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НС\Documents\"/>
    </mc:Choice>
  </mc:AlternateContent>
  <bookViews>
    <workbookView xWindow="0" yWindow="0" windowWidth="20490" windowHeight="9045" firstSheet="1" activeTab="5"/>
  </bookViews>
  <sheets>
    <sheet name="Малиновского, 72-2" sheetId="6" r:id="rId1"/>
    <sheet name="Зорге, 60" sheetId="5" r:id="rId2"/>
    <sheet name="Зорге, 42а" sheetId="4" r:id="rId3"/>
    <sheet name="Жмайлова, 4-2-3" sheetId="3" r:id="rId4"/>
    <sheet name="Жмайлова, 4-2-2" sheetId="2" r:id="rId5"/>
    <sheet name="Жмайлова, 4-2-1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5">'Жмайлова, 4-2-1'!$A$1:$U$57</definedName>
    <definedName name="_xlnm.Print_Area" localSheetId="4">'Жмайлова, 4-2-2'!$A$1:$U$57</definedName>
    <definedName name="_xlnm.Print_Area" localSheetId="3">'Жмайлова, 4-2-3'!$A$1:$U$57</definedName>
    <definedName name="_xlnm.Print_Area" localSheetId="2">'Зорге, 42а'!$A$1:$U$57</definedName>
    <definedName name="_xlnm.Print_Area" localSheetId="1">'Зорге, 60'!$A$1:$U$55</definedName>
    <definedName name="_xlnm.Print_Area" localSheetId="0">'Малиновского, 72-2'!$A$1:$U$56</definedName>
    <definedName name="текгод" localSheetId="4">#REF!</definedName>
    <definedName name="текгод" localSheetId="3">#REF!</definedName>
    <definedName name="текгод" localSheetId="2">#REF!</definedName>
    <definedName name="текгод" localSheetId="1">#REF!</definedName>
    <definedName name="текгод" localSheetId="0">#REF!</definedName>
    <definedName name="текгод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6" l="1"/>
  <c r="U6" i="6"/>
  <c r="B7" i="6"/>
  <c r="C7" i="6"/>
  <c r="D7" i="6"/>
  <c r="E7" i="6"/>
  <c r="E9" i="6" s="1"/>
  <c r="F7" i="6"/>
  <c r="G7" i="6"/>
  <c r="H7" i="6"/>
  <c r="I7" i="6"/>
  <c r="I9" i="6" s="1"/>
  <c r="J7" i="6"/>
  <c r="K7" i="6"/>
  <c r="L7" i="6"/>
  <c r="M7" i="6"/>
  <c r="N7" i="6"/>
  <c r="P7" i="6"/>
  <c r="Q7" i="6"/>
  <c r="R7" i="6"/>
  <c r="S7" i="6"/>
  <c r="T7" i="6"/>
  <c r="M8" i="6"/>
  <c r="U8" i="6" s="1"/>
  <c r="B9" i="6"/>
  <c r="D9" i="6"/>
  <c r="F9" i="6"/>
  <c r="H9" i="6"/>
  <c r="J9" i="6"/>
  <c r="L9" i="6"/>
  <c r="N9" i="6"/>
  <c r="O9" i="6"/>
  <c r="P9" i="6"/>
  <c r="Q9" i="6"/>
  <c r="R9" i="6"/>
  <c r="S9" i="6"/>
  <c r="T9" i="6"/>
  <c r="T17" i="6" s="1"/>
  <c r="B12" i="6"/>
  <c r="C12" i="6"/>
  <c r="D12" i="6"/>
  <c r="E12" i="6"/>
  <c r="F12" i="6"/>
  <c r="G12" i="6"/>
  <c r="H12" i="6"/>
  <c r="I12" i="6"/>
  <c r="J12" i="6"/>
  <c r="K12" i="6"/>
  <c r="L12" i="6"/>
  <c r="N12" i="6"/>
  <c r="O12" i="6"/>
  <c r="P12" i="6"/>
  <c r="Q12" i="6"/>
  <c r="R12" i="6"/>
  <c r="T12" i="6"/>
  <c r="B13" i="6"/>
  <c r="C13" i="6"/>
  <c r="D13" i="6"/>
  <c r="E13" i="6"/>
  <c r="E15" i="6" s="1"/>
  <c r="E17" i="6" s="1"/>
  <c r="F13" i="6"/>
  <c r="G13" i="6"/>
  <c r="H13" i="6"/>
  <c r="I13" i="6"/>
  <c r="J13" i="6"/>
  <c r="K13" i="6"/>
  <c r="L13" i="6"/>
  <c r="M13" i="6"/>
  <c r="N13" i="6"/>
  <c r="O13" i="6"/>
  <c r="O15" i="6" s="1"/>
  <c r="O17" i="6" s="1"/>
  <c r="P13" i="6"/>
  <c r="Q13" i="6"/>
  <c r="Q15" i="6" s="1"/>
  <c r="Q17" i="6" s="1"/>
  <c r="R13" i="6"/>
  <c r="S13" i="6"/>
  <c r="T13" i="6"/>
  <c r="U13" i="6"/>
  <c r="B14" i="6"/>
  <c r="C14" i="6"/>
  <c r="D14" i="6"/>
  <c r="E14" i="6"/>
  <c r="F14" i="6"/>
  <c r="G14" i="6"/>
  <c r="H14" i="6"/>
  <c r="I14" i="6"/>
  <c r="J14" i="6"/>
  <c r="K14" i="6"/>
  <c r="L14" i="6"/>
  <c r="B15" i="6"/>
  <c r="D15" i="6"/>
  <c r="F15" i="6"/>
  <c r="H15" i="6"/>
  <c r="J15" i="6"/>
  <c r="L15" i="6"/>
  <c r="N15" i="6"/>
  <c r="R15" i="6"/>
  <c r="T15" i="6"/>
  <c r="B17" i="6"/>
  <c r="D17" i="6"/>
  <c r="F17" i="6"/>
  <c r="H17" i="6"/>
  <c r="J17" i="6"/>
  <c r="L17" i="6"/>
  <c r="N17" i="6"/>
  <c r="R17" i="6"/>
  <c r="M24" i="6"/>
  <c r="U24" i="6" s="1"/>
  <c r="M6" i="5"/>
  <c r="U6" i="5"/>
  <c r="M7" i="5"/>
  <c r="U7" i="5"/>
  <c r="M8" i="5"/>
  <c r="U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12" i="5"/>
  <c r="C12" i="5"/>
  <c r="D12" i="5"/>
  <c r="E12" i="5"/>
  <c r="F12" i="5"/>
  <c r="G12" i="5"/>
  <c r="H12" i="5"/>
  <c r="I12" i="5"/>
  <c r="J12" i="5"/>
  <c r="K12" i="5"/>
  <c r="L12" i="5"/>
  <c r="M12" i="5"/>
  <c r="U12" i="5" s="1"/>
  <c r="N12" i="5"/>
  <c r="O12" i="5"/>
  <c r="P12" i="5"/>
  <c r="Q12" i="5"/>
  <c r="S12" i="5"/>
  <c r="T12" i="5"/>
  <c r="T15" i="5" s="1"/>
  <c r="T17" i="5" s="1"/>
  <c r="B13" i="5"/>
  <c r="M13" i="5" s="1"/>
  <c r="C13" i="5"/>
  <c r="D13" i="5"/>
  <c r="D15" i="5" s="1"/>
  <c r="D17" i="5" s="1"/>
  <c r="E13" i="5"/>
  <c r="F13" i="5"/>
  <c r="F15" i="5" s="1"/>
  <c r="F17" i="5" s="1"/>
  <c r="G13" i="5"/>
  <c r="H13" i="5"/>
  <c r="H15" i="5" s="1"/>
  <c r="H17" i="5" s="1"/>
  <c r="I13" i="5"/>
  <c r="J13" i="5"/>
  <c r="J15" i="5" s="1"/>
  <c r="J17" i="5" s="1"/>
  <c r="K13" i="5"/>
  <c r="L13" i="5"/>
  <c r="L15" i="5" s="1"/>
  <c r="L17" i="5" s="1"/>
  <c r="N13" i="5"/>
  <c r="N15" i="5" s="1"/>
  <c r="N17" i="5" s="1"/>
  <c r="O13" i="5"/>
  <c r="P13" i="5"/>
  <c r="P15" i="5" s="1"/>
  <c r="P17" i="5" s="1"/>
  <c r="Q13" i="5"/>
  <c r="R13" i="5"/>
  <c r="R15" i="5" s="1"/>
  <c r="R17" i="5" s="1"/>
  <c r="S13" i="5"/>
  <c r="T13" i="5"/>
  <c r="B14" i="5"/>
  <c r="C14" i="5"/>
  <c r="D14" i="5"/>
  <c r="E14" i="5"/>
  <c r="F14" i="5"/>
  <c r="G14" i="5"/>
  <c r="H14" i="5"/>
  <c r="I14" i="5"/>
  <c r="J14" i="5"/>
  <c r="K14" i="5"/>
  <c r="L14" i="5"/>
  <c r="C15" i="5"/>
  <c r="E15" i="5"/>
  <c r="G15" i="5"/>
  <c r="I15" i="5"/>
  <c r="K15" i="5"/>
  <c r="O15" i="5"/>
  <c r="Q15" i="5"/>
  <c r="S15" i="5"/>
  <c r="C17" i="5"/>
  <c r="E17" i="5"/>
  <c r="G17" i="5"/>
  <c r="I17" i="5"/>
  <c r="K17" i="5"/>
  <c r="O17" i="5"/>
  <c r="Q17" i="5"/>
  <c r="S17" i="5"/>
  <c r="M24" i="5"/>
  <c r="U24" i="5"/>
  <c r="M6" i="4"/>
  <c r="U6" i="4"/>
  <c r="B7" i="4"/>
  <c r="C7" i="4"/>
  <c r="D7" i="4"/>
  <c r="E7" i="4"/>
  <c r="E9" i="4" s="1"/>
  <c r="E17" i="4" s="1"/>
  <c r="F7" i="4"/>
  <c r="G7" i="4"/>
  <c r="H7" i="4"/>
  <c r="I7" i="4"/>
  <c r="J7" i="4"/>
  <c r="K7" i="4"/>
  <c r="L7" i="4"/>
  <c r="M7" i="4"/>
  <c r="N7" i="4"/>
  <c r="P7" i="4"/>
  <c r="Q7" i="4"/>
  <c r="R7" i="4"/>
  <c r="S7" i="4"/>
  <c r="T7" i="4"/>
  <c r="M8" i="4"/>
  <c r="U8" i="4" s="1"/>
  <c r="B9" i="4"/>
  <c r="D9" i="4"/>
  <c r="F9" i="4"/>
  <c r="H9" i="4"/>
  <c r="J9" i="4"/>
  <c r="L9" i="4"/>
  <c r="N9" i="4"/>
  <c r="O9" i="4"/>
  <c r="P9" i="4"/>
  <c r="Q9" i="4"/>
  <c r="R9" i="4"/>
  <c r="S9" i="4"/>
  <c r="T9" i="4"/>
  <c r="B12" i="4"/>
  <c r="C12" i="4"/>
  <c r="D12" i="4"/>
  <c r="E12" i="4"/>
  <c r="F12" i="4"/>
  <c r="G12" i="4"/>
  <c r="H12" i="4"/>
  <c r="I12" i="4"/>
  <c r="J12" i="4"/>
  <c r="K12" i="4"/>
  <c r="L12" i="4"/>
  <c r="N12" i="4"/>
  <c r="O12" i="4"/>
  <c r="P12" i="4"/>
  <c r="Q12" i="4"/>
  <c r="T12" i="4"/>
  <c r="B13" i="4"/>
  <c r="C13" i="4"/>
  <c r="D13" i="4"/>
  <c r="E13" i="4"/>
  <c r="F13" i="4"/>
  <c r="G13" i="4"/>
  <c r="H13" i="4"/>
  <c r="I13" i="4"/>
  <c r="J13" i="4"/>
  <c r="K13" i="4"/>
  <c r="L13" i="4"/>
  <c r="N13" i="4"/>
  <c r="O13" i="4"/>
  <c r="P13" i="4"/>
  <c r="Q13" i="4"/>
  <c r="R13" i="4"/>
  <c r="S13" i="4"/>
  <c r="T13" i="4"/>
  <c r="B14" i="4"/>
  <c r="C14" i="4"/>
  <c r="D14" i="4"/>
  <c r="E14" i="4"/>
  <c r="F14" i="4"/>
  <c r="G14" i="4"/>
  <c r="H14" i="4"/>
  <c r="I14" i="4"/>
  <c r="J14" i="4"/>
  <c r="K14" i="4"/>
  <c r="L14" i="4"/>
  <c r="C15" i="4"/>
  <c r="E15" i="4"/>
  <c r="G15" i="4"/>
  <c r="I15" i="4"/>
  <c r="K15" i="4"/>
  <c r="O15" i="4"/>
  <c r="Q15" i="4"/>
  <c r="S15" i="4"/>
  <c r="O17" i="4"/>
  <c r="Q17" i="4"/>
  <c r="S17" i="4"/>
  <c r="M21" i="4"/>
  <c r="U21" i="4"/>
  <c r="M24" i="4"/>
  <c r="U24" i="4"/>
  <c r="M6" i="3"/>
  <c r="U6" i="3"/>
  <c r="M7" i="3"/>
  <c r="U7" i="3"/>
  <c r="M8" i="3"/>
  <c r="U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B12" i="3"/>
  <c r="C12" i="3"/>
  <c r="C15" i="3" s="1"/>
  <c r="C17" i="3" s="1"/>
  <c r="D12" i="3"/>
  <c r="E12" i="3"/>
  <c r="E15" i="3" s="1"/>
  <c r="E17" i="3" s="1"/>
  <c r="F12" i="3"/>
  <c r="G12" i="3"/>
  <c r="G15" i="3" s="1"/>
  <c r="G17" i="3" s="1"/>
  <c r="H12" i="3"/>
  <c r="I12" i="3"/>
  <c r="I15" i="3" s="1"/>
  <c r="I17" i="3" s="1"/>
  <c r="J12" i="3"/>
  <c r="K12" i="3"/>
  <c r="K15" i="3" s="1"/>
  <c r="K17" i="3" s="1"/>
  <c r="L12" i="3"/>
  <c r="M12" i="3"/>
  <c r="M15" i="3" s="1"/>
  <c r="M17" i="3" s="1"/>
  <c r="N12" i="3"/>
  <c r="O12" i="3"/>
  <c r="O15" i="3" s="1"/>
  <c r="O17" i="3" s="1"/>
  <c r="P12" i="3"/>
  <c r="Q12" i="3"/>
  <c r="Q15" i="3" s="1"/>
  <c r="Q17" i="3" s="1"/>
  <c r="R12" i="3"/>
  <c r="S12" i="3"/>
  <c r="S15" i="3" s="1"/>
  <c r="S17" i="3" s="1"/>
  <c r="T12" i="3"/>
  <c r="U12" i="3"/>
  <c r="U15" i="3" s="1"/>
  <c r="U17" i="3" s="1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B14" i="3"/>
  <c r="C14" i="3"/>
  <c r="D14" i="3"/>
  <c r="E14" i="3"/>
  <c r="F14" i="3"/>
  <c r="G14" i="3"/>
  <c r="H14" i="3"/>
  <c r="I14" i="3"/>
  <c r="J14" i="3"/>
  <c r="K14" i="3"/>
  <c r="L14" i="3"/>
  <c r="B15" i="3"/>
  <c r="D15" i="3"/>
  <c r="F15" i="3"/>
  <c r="H15" i="3"/>
  <c r="J15" i="3"/>
  <c r="L15" i="3"/>
  <c r="N15" i="3"/>
  <c r="P15" i="3"/>
  <c r="R15" i="3"/>
  <c r="T15" i="3"/>
  <c r="B17" i="3"/>
  <c r="D17" i="3"/>
  <c r="F17" i="3"/>
  <c r="H17" i="3"/>
  <c r="J17" i="3"/>
  <c r="L17" i="3"/>
  <c r="N17" i="3"/>
  <c r="P17" i="3"/>
  <c r="R17" i="3"/>
  <c r="T17" i="3"/>
  <c r="M21" i="3"/>
  <c r="U21" i="3" s="1"/>
  <c r="M24" i="3"/>
  <c r="U24" i="3" s="1"/>
  <c r="M6" i="2"/>
  <c r="U6" i="2"/>
  <c r="M7" i="2"/>
  <c r="U7" i="2"/>
  <c r="M8" i="2"/>
  <c r="U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B13" i="2"/>
  <c r="C13" i="2"/>
  <c r="D13" i="2"/>
  <c r="E13" i="2"/>
  <c r="F13" i="2"/>
  <c r="G13" i="2"/>
  <c r="H13" i="2"/>
  <c r="I13" i="2"/>
  <c r="J13" i="2"/>
  <c r="K13" i="2"/>
  <c r="L13" i="2"/>
  <c r="M13" i="2"/>
  <c r="U13" i="2" s="1"/>
  <c r="U15" i="2" s="1"/>
  <c r="U17" i="2" s="1"/>
  <c r="N13" i="2"/>
  <c r="O13" i="2"/>
  <c r="Q13" i="2"/>
  <c r="R13" i="2"/>
  <c r="R15" i="2" s="1"/>
  <c r="R17" i="2" s="1"/>
  <c r="S13" i="2"/>
  <c r="T13" i="2"/>
  <c r="T15" i="2" s="1"/>
  <c r="T17" i="2" s="1"/>
  <c r="B14" i="2"/>
  <c r="C14" i="2"/>
  <c r="D14" i="2"/>
  <c r="E14" i="2"/>
  <c r="F14" i="2"/>
  <c r="G14" i="2"/>
  <c r="H14" i="2"/>
  <c r="I14" i="2"/>
  <c r="J14" i="2"/>
  <c r="K14" i="2"/>
  <c r="L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S15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S17" i="2"/>
  <c r="M21" i="2"/>
  <c r="U21" i="2"/>
  <c r="M24" i="2"/>
  <c r="U24" i="2"/>
  <c r="M6" i="1"/>
  <c r="U6" i="1"/>
  <c r="M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C15" i="1" s="1"/>
  <c r="C17" i="1" s="1"/>
  <c r="D12" i="1"/>
  <c r="E12" i="1"/>
  <c r="E15" i="1" s="1"/>
  <c r="E17" i="1" s="1"/>
  <c r="F12" i="1"/>
  <c r="G12" i="1"/>
  <c r="G15" i="1" s="1"/>
  <c r="G17" i="1" s="1"/>
  <c r="H12" i="1"/>
  <c r="I12" i="1"/>
  <c r="I15" i="1" s="1"/>
  <c r="I17" i="1" s="1"/>
  <c r="J12" i="1"/>
  <c r="K12" i="1"/>
  <c r="K15" i="1" s="1"/>
  <c r="K17" i="1" s="1"/>
  <c r="L12" i="1"/>
  <c r="M12" i="1"/>
  <c r="M15" i="1" s="1"/>
  <c r="M17" i="1" s="1"/>
  <c r="N12" i="1"/>
  <c r="O12" i="1"/>
  <c r="O15" i="1" s="1"/>
  <c r="O17" i="1" s="1"/>
  <c r="P12" i="1"/>
  <c r="Q12" i="1"/>
  <c r="Q15" i="1" s="1"/>
  <c r="Q17" i="1" s="1"/>
  <c r="R12" i="1"/>
  <c r="S12" i="1"/>
  <c r="S15" i="1" s="1"/>
  <c r="S17" i="1" s="1"/>
  <c r="T12" i="1"/>
  <c r="U12" i="1"/>
  <c r="U15" i="1" s="1"/>
  <c r="U17" i="1" s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4" i="1"/>
  <c r="C14" i="1"/>
  <c r="D14" i="1"/>
  <c r="E14" i="1"/>
  <c r="F14" i="1"/>
  <c r="G14" i="1"/>
  <c r="H14" i="1"/>
  <c r="I14" i="1"/>
  <c r="J14" i="1"/>
  <c r="K14" i="1"/>
  <c r="L14" i="1"/>
  <c r="B15" i="1"/>
  <c r="D15" i="1"/>
  <c r="F15" i="1"/>
  <c r="H15" i="1"/>
  <c r="J15" i="1"/>
  <c r="L15" i="1"/>
  <c r="N15" i="1"/>
  <c r="P15" i="1"/>
  <c r="R15" i="1"/>
  <c r="T15" i="1"/>
  <c r="B17" i="1"/>
  <c r="D17" i="1"/>
  <c r="F17" i="1"/>
  <c r="H17" i="1"/>
  <c r="J17" i="1"/>
  <c r="L17" i="1"/>
  <c r="N17" i="1"/>
  <c r="P17" i="1"/>
  <c r="R17" i="1"/>
  <c r="T17" i="1"/>
  <c r="M21" i="1"/>
  <c r="U21" i="1" s="1"/>
  <c r="M24" i="1"/>
  <c r="U24" i="1" s="1"/>
  <c r="S15" i="6" l="1"/>
  <c r="S17" i="6" s="1"/>
  <c r="K15" i="6"/>
  <c r="I15" i="6"/>
  <c r="I17" i="6" s="1"/>
  <c r="G15" i="6"/>
  <c r="C15" i="6"/>
  <c r="U7" i="6"/>
  <c r="U9" i="6" s="1"/>
  <c r="M9" i="6"/>
  <c r="K9" i="6"/>
  <c r="G9" i="6"/>
  <c r="C9" i="6"/>
  <c r="P15" i="6"/>
  <c r="P17" i="6" s="1"/>
  <c r="M12" i="6"/>
  <c r="U15" i="5"/>
  <c r="U17" i="5" s="1"/>
  <c r="U13" i="5"/>
  <c r="M15" i="5"/>
  <c r="M17" i="5" s="1"/>
  <c r="B15" i="5"/>
  <c r="B17" i="5" s="1"/>
  <c r="R15" i="4"/>
  <c r="R17" i="4" s="1"/>
  <c r="T15" i="4"/>
  <c r="T17" i="4" s="1"/>
  <c r="P15" i="4"/>
  <c r="P17" i="4" s="1"/>
  <c r="N15" i="4"/>
  <c r="N17" i="4" s="1"/>
  <c r="U7" i="4"/>
  <c r="M9" i="4"/>
  <c r="K9" i="4"/>
  <c r="K17" i="4" s="1"/>
  <c r="I9" i="4"/>
  <c r="I17" i="4" s="1"/>
  <c r="G9" i="4"/>
  <c r="G17" i="4" s="1"/>
  <c r="C9" i="4"/>
  <c r="C17" i="4" s="1"/>
  <c r="U9" i="4"/>
  <c r="M13" i="4"/>
  <c r="U13" i="4" s="1"/>
  <c r="L15" i="4"/>
  <c r="L17" i="4" s="1"/>
  <c r="J15" i="4"/>
  <c r="J17" i="4" s="1"/>
  <c r="H15" i="4"/>
  <c r="H17" i="4" s="1"/>
  <c r="F15" i="4"/>
  <c r="F17" i="4" s="1"/>
  <c r="D15" i="4"/>
  <c r="D17" i="4" s="1"/>
  <c r="M12" i="4"/>
  <c r="B15" i="4"/>
  <c r="B17" i="4" s="1"/>
  <c r="M15" i="6" l="1"/>
  <c r="M17" i="6" s="1"/>
  <c r="U12" i="6"/>
  <c r="U15" i="6" s="1"/>
  <c r="U17" i="6" s="1"/>
  <c r="C17" i="6"/>
  <c r="G17" i="6"/>
  <c r="K17" i="6"/>
  <c r="U12" i="4"/>
  <c r="U15" i="4" s="1"/>
  <c r="U17" i="4" s="1"/>
  <c r="M15" i="4"/>
  <c r="M17" i="4" s="1"/>
</calcChain>
</file>

<file path=xl/sharedStrings.xml><?xml version="1.0" encoding="utf-8"?>
<sst xmlns="http://schemas.openxmlformats.org/spreadsheetml/2006/main" count="235" uniqueCount="55">
  <si>
    <t>Директор                                                                  Ю.Н. Берёза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</si>
  <si>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</si>
  <si>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</si>
  <si>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</si>
  <si>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</si>
  <si>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</si>
  <si>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</si>
  <si>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</si>
  <si>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</si>
  <si>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</si>
  <si>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</si>
  <si>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</si>
  <si>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</si>
  <si>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</si>
  <si>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Договор цессии</t>
  </si>
  <si>
    <t>Антенна</t>
  </si>
  <si>
    <t>Домофон</t>
  </si>
  <si>
    <t>Фонд председателя</t>
  </si>
  <si>
    <t>Текущий ремонт</t>
  </si>
  <si>
    <t>Кап.ремонт</t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</si>
  <si>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</si>
  <si>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</si>
  <si>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</si>
  <si>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</si>
  <si>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</si>
  <si>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</si>
  <si>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</si>
  <si>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</si>
  <si>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</si>
  <si>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</si>
  <si>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</si>
  <si>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</si>
  <si>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 1 очередь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</si>
  <si>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</si>
  <si>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</si>
  <si>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</si>
  <si>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2018 г </t>
  </si>
  <si>
    <t>Директор                                                                                      Ю.Н. Берёза</t>
  </si>
  <si>
    <r>
      <rPr>
        <sz val="10"/>
        <rFont val="Arial Cyr"/>
        <charset val="204"/>
      </rPr>
      <t>Целев. взнос</t>
    </r>
  </si>
  <si>
    <r>
      <rPr>
        <sz val="10"/>
        <rFont val="Arial Cyr"/>
        <charset val="204"/>
      </rPr>
      <t>Кап.ремонт</t>
    </r>
  </si>
  <si>
    <t>Жмайлова, 4/2 2 очередь</t>
  </si>
  <si>
    <t>Директор                                                                        Ю.Н. Берёза</t>
  </si>
  <si>
    <t>Кап. Ремонт</t>
  </si>
  <si>
    <t>Жмайлова, 4/2 3 очередь</t>
  </si>
  <si>
    <t>Директор                                                                                  Ю.Н. Берёза</t>
  </si>
  <si>
    <t>Видеонаблюдение</t>
  </si>
  <si>
    <t xml:space="preserve">Зорге 42а </t>
  </si>
  <si>
    <t>Директор                                                         Ю.Н. Берёза</t>
  </si>
  <si>
    <t>Целевой сбор</t>
  </si>
  <si>
    <t>Комиссия банка</t>
  </si>
  <si>
    <t>Зорге 60</t>
  </si>
  <si>
    <t xml:space="preserve">Фактическое исполнение сметы доходов и расходов за 1 квартал 2018г </t>
  </si>
  <si>
    <t>Директор                                              Ю.Н. Берёза</t>
  </si>
  <si>
    <t>сез.2017</t>
  </si>
  <si>
    <t xml:space="preserve">Малиновского 72-2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</si>
</sst>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2" tint="-9.9978637043366805E-2"/>
        <bgColor indexed="23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/>
    <xf numFmtId="0" fontId="6" fillId="5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46;&#1084;&#1072;&#1081;&#1083;&#1086;&#1074;&#1072;%204-2-1%20&#1075;&#1086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46;&#1084;&#1072;&#1081;&#1083;&#1086;&#1074;&#1072;%204-2-2%20&#1075;&#1086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46;&#1084;&#1072;&#1081;&#1083;&#1086;&#1074;&#1072;%204-2-3%20&#1075;&#1086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47;&#1086;&#1088;&#1075;&#1077;%2042&#1072;%20&#1075;&#1086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47;&#1086;&#1088;&#1075;&#1077;%2060%20&#1075;&#1086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52;&#1072;&#1083;&#1080;&#1085;&#1086;&#1074;&#1089;&#1082;&#1086;&#1075;&#1086;%2072-2%20&#1075;&#1086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140223</v>
          </cell>
          <cell r="C12">
            <v>19812</v>
          </cell>
          <cell r="D12">
            <v>10461</v>
          </cell>
          <cell r="E12">
            <v>7218</v>
          </cell>
          <cell r="F12">
            <v>26001</v>
          </cell>
          <cell r="G12">
            <v>17848</v>
          </cell>
          <cell r="H12">
            <v>34944</v>
          </cell>
          <cell r="N12">
            <v>3510</v>
          </cell>
          <cell r="P12">
            <v>12730</v>
          </cell>
        </row>
        <row r="13">
          <cell r="N13">
            <v>9470</v>
          </cell>
        </row>
      </sheetData>
      <sheetData sheetId="1">
        <row r="12">
          <cell r="B12">
            <v>146713</v>
          </cell>
          <cell r="C12">
            <v>19300</v>
          </cell>
          <cell r="D12">
            <v>9556</v>
          </cell>
          <cell r="E12">
            <v>6594</v>
          </cell>
          <cell r="F12">
            <v>25838</v>
          </cell>
          <cell r="G12">
            <v>17736</v>
          </cell>
          <cell r="H12">
            <v>50076</v>
          </cell>
          <cell r="N12">
            <v>3510</v>
          </cell>
          <cell r="P12">
            <v>855</v>
          </cell>
        </row>
      </sheetData>
      <sheetData sheetId="2">
        <row r="12">
          <cell r="B12">
            <v>136636</v>
          </cell>
          <cell r="C12">
            <v>17763</v>
          </cell>
          <cell r="D12">
            <v>8794</v>
          </cell>
          <cell r="E12">
            <v>6068</v>
          </cell>
          <cell r="F12">
            <v>21535</v>
          </cell>
          <cell r="G12">
            <v>14783</v>
          </cell>
          <cell r="H12">
            <v>55144</v>
          </cell>
          <cell r="N12">
            <v>3510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262341</v>
          </cell>
          <cell r="C12">
            <v>26473</v>
          </cell>
          <cell r="D12">
            <v>11880</v>
          </cell>
          <cell r="E12">
            <v>8197</v>
          </cell>
          <cell r="F12">
            <v>32977</v>
          </cell>
          <cell r="G12">
            <v>22637</v>
          </cell>
          <cell r="H12">
            <v>7813</v>
          </cell>
          <cell r="N12">
            <v>4130</v>
          </cell>
          <cell r="Q12">
            <v>9000</v>
          </cell>
          <cell r="R12">
            <v>1800</v>
          </cell>
        </row>
        <row r="13">
          <cell r="N13">
            <v>2692</v>
          </cell>
        </row>
      </sheetData>
      <sheetData sheetId="1">
        <row r="12">
          <cell r="B12">
            <v>257388</v>
          </cell>
          <cell r="C12">
            <v>29548</v>
          </cell>
          <cell r="D12">
            <v>13299</v>
          </cell>
          <cell r="E12">
            <v>9176</v>
          </cell>
          <cell r="F12">
            <v>34004</v>
          </cell>
          <cell r="G12">
            <v>23341</v>
          </cell>
          <cell r="H12">
            <v>33912</v>
          </cell>
          <cell r="N12">
            <v>4130</v>
          </cell>
          <cell r="P12">
            <v>1998</v>
          </cell>
          <cell r="Q12">
            <v>9000</v>
          </cell>
        </row>
      </sheetData>
      <sheetData sheetId="2">
        <row r="12">
          <cell r="B12">
            <v>239967</v>
          </cell>
          <cell r="C12">
            <v>28523</v>
          </cell>
          <cell r="D12">
            <v>12206</v>
          </cell>
          <cell r="E12">
            <v>8422</v>
          </cell>
          <cell r="F12">
            <v>28595</v>
          </cell>
          <cell r="G12">
            <v>19628</v>
          </cell>
          <cell r="H12">
            <v>33271</v>
          </cell>
          <cell r="N12">
            <v>4130</v>
          </cell>
          <cell r="Q12">
            <v>9000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230061</v>
          </cell>
          <cell r="C12">
            <v>42016</v>
          </cell>
          <cell r="D12">
            <v>18240</v>
          </cell>
          <cell r="E12">
            <v>12585</v>
          </cell>
          <cell r="F12">
            <v>33227</v>
          </cell>
          <cell r="G12">
            <v>22808</v>
          </cell>
          <cell r="H12">
            <v>53347</v>
          </cell>
          <cell r="N12">
            <v>4130</v>
          </cell>
          <cell r="P12">
            <v>2509</v>
          </cell>
        </row>
        <row r="13">
          <cell r="N13">
            <v>1400</v>
          </cell>
        </row>
      </sheetData>
      <sheetData sheetId="1">
        <row r="12">
          <cell r="B12">
            <v>237917</v>
          </cell>
          <cell r="C12">
            <v>46627</v>
          </cell>
          <cell r="D12">
            <v>19251</v>
          </cell>
          <cell r="E12">
            <v>13283</v>
          </cell>
          <cell r="F12">
            <v>36166</v>
          </cell>
          <cell r="G12">
            <v>24825</v>
          </cell>
          <cell r="H12">
            <v>78416</v>
          </cell>
          <cell r="N12">
            <v>4130</v>
          </cell>
          <cell r="P12">
            <v>8546</v>
          </cell>
        </row>
      </sheetData>
      <sheetData sheetId="2">
        <row r="12">
          <cell r="B12">
            <v>226645</v>
          </cell>
          <cell r="C12">
            <v>43382</v>
          </cell>
          <cell r="D12">
            <v>17608</v>
          </cell>
          <cell r="E12">
            <v>12149</v>
          </cell>
          <cell r="F12">
            <v>32887</v>
          </cell>
          <cell r="G12">
            <v>22575</v>
          </cell>
          <cell r="H12">
            <v>84397</v>
          </cell>
          <cell r="N12">
            <v>4130</v>
          </cell>
          <cell r="P12">
            <v>3777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99403</v>
          </cell>
          <cell r="C12">
            <v>1537</v>
          </cell>
          <cell r="D12">
            <v>12</v>
          </cell>
          <cell r="F12">
            <v>8852</v>
          </cell>
          <cell r="G12">
            <v>6076</v>
          </cell>
          <cell r="H12">
            <v>24648</v>
          </cell>
          <cell r="N12">
            <v>3450</v>
          </cell>
          <cell r="Q12">
            <v>3803</v>
          </cell>
        </row>
        <row r="13">
          <cell r="N13">
            <v>21216</v>
          </cell>
        </row>
      </sheetData>
      <sheetData sheetId="1">
        <row r="12">
          <cell r="B12">
            <v>107942</v>
          </cell>
          <cell r="C12">
            <v>1366</v>
          </cell>
          <cell r="D12">
            <v>12</v>
          </cell>
          <cell r="F12">
            <v>8811</v>
          </cell>
          <cell r="G12">
            <v>6048</v>
          </cell>
          <cell r="H12">
            <v>31668</v>
          </cell>
          <cell r="N12">
            <v>3450</v>
          </cell>
          <cell r="P12">
            <v>21112</v>
          </cell>
          <cell r="Q12">
            <v>3803</v>
          </cell>
        </row>
      </sheetData>
      <sheetData sheetId="2">
        <row r="12">
          <cell r="B12">
            <v>93596</v>
          </cell>
          <cell r="C12">
            <v>1196</v>
          </cell>
          <cell r="D12">
            <v>12</v>
          </cell>
          <cell r="F12">
            <v>11556</v>
          </cell>
          <cell r="G12">
            <v>7933</v>
          </cell>
          <cell r="H12">
            <v>39845</v>
          </cell>
          <cell r="N12">
            <v>3450</v>
          </cell>
          <cell r="P12">
            <v>460</v>
          </cell>
          <cell r="Q12">
            <v>3803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227157</v>
          </cell>
          <cell r="C12">
            <v>71905</v>
          </cell>
          <cell r="D12">
            <v>15990</v>
          </cell>
          <cell r="E12">
            <v>11033</v>
          </cell>
          <cell r="F12">
            <v>23932</v>
          </cell>
          <cell r="G12">
            <v>16428</v>
          </cell>
          <cell r="H12">
            <v>46723</v>
          </cell>
          <cell r="I12">
            <v>1726</v>
          </cell>
          <cell r="N12">
            <v>1850</v>
          </cell>
          <cell r="Q12">
            <v>7052</v>
          </cell>
        </row>
        <row r="13">
          <cell r="N13">
            <v>1400</v>
          </cell>
        </row>
      </sheetData>
      <sheetData sheetId="1">
        <row r="12">
          <cell r="B12">
            <v>224595</v>
          </cell>
          <cell r="C12">
            <v>67293</v>
          </cell>
          <cell r="D12">
            <v>15920</v>
          </cell>
          <cell r="E12">
            <v>10985</v>
          </cell>
          <cell r="F12">
            <v>28317</v>
          </cell>
          <cell r="G12">
            <v>19438</v>
          </cell>
          <cell r="H12">
            <v>61159</v>
          </cell>
          <cell r="I12">
            <v>2143</v>
          </cell>
          <cell r="N12">
            <v>1850</v>
          </cell>
          <cell r="Q12">
            <v>7052</v>
          </cell>
        </row>
      </sheetData>
      <sheetData sheetId="2">
        <row r="12">
          <cell r="B12">
            <v>226816</v>
          </cell>
          <cell r="C12">
            <v>61828</v>
          </cell>
          <cell r="D12">
            <v>14481</v>
          </cell>
          <cell r="E12">
            <v>9992</v>
          </cell>
          <cell r="F12">
            <v>24834</v>
          </cell>
          <cell r="G12">
            <v>17047</v>
          </cell>
          <cell r="H12">
            <v>62049</v>
          </cell>
          <cell r="I12">
            <v>2409</v>
          </cell>
          <cell r="N12">
            <v>1850</v>
          </cell>
          <cell r="P12">
            <v>5808</v>
          </cell>
          <cell r="Q12">
            <v>7052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370284</v>
          </cell>
          <cell r="C12">
            <v>48677</v>
          </cell>
          <cell r="D12">
            <v>25171</v>
          </cell>
          <cell r="J12">
            <v>1723</v>
          </cell>
          <cell r="N12">
            <v>3700</v>
          </cell>
          <cell r="P12">
            <v>9163</v>
          </cell>
          <cell r="Q12">
            <v>13078</v>
          </cell>
          <cell r="R12">
            <v>5453</v>
          </cell>
        </row>
      </sheetData>
      <sheetData sheetId="1">
        <row r="12">
          <cell r="B12">
            <v>394366</v>
          </cell>
          <cell r="C12">
            <v>46798</v>
          </cell>
          <cell r="D12">
            <v>21624</v>
          </cell>
          <cell r="J12">
            <v>18964</v>
          </cell>
          <cell r="N12">
            <v>3700</v>
          </cell>
          <cell r="P12">
            <v>8435</v>
          </cell>
          <cell r="Q12">
            <v>13078</v>
          </cell>
          <cell r="R12">
            <v>3212</v>
          </cell>
        </row>
      </sheetData>
      <sheetData sheetId="2">
        <row r="12">
          <cell r="B12">
            <v>364306</v>
          </cell>
          <cell r="C12">
            <v>47652</v>
          </cell>
          <cell r="D12">
            <v>22040</v>
          </cell>
          <cell r="J12">
            <v>20251</v>
          </cell>
          <cell r="N12">
            <v>3700</v>
          </cell>
          <cell r="Q12">
            <v>13078</v>
          </cell>
          <cell r="R12">
            <v>3943</v>
          </cell>
          <cell r="T12">
            <v>380469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zoomScale="80" zoomScaleNormal="94" zoomScaleSheetLayoutView="80" workbookViewId="0">
      <selection activeCell="Q29" sqref="Q29"/>
    </sheetView>
  </sheetViews>
  <sheetFormatPr defaultColWidth="9" defaultRowHeight="12.75" x14ac:dyDescent="0.2"/>
  <cols>
    <col min="1" max="1" width="20.5703125" style="1" customWidth="1"/>
    <col min="2" max="2" width="9.140625" style="1" customWidth="1"/>
    <col min="3" max="3" width="9" style="1"/>
    <col min="4" max="4" width="9.7109375" style="1" customWidth="1"/>
    <col min="5" max="5" width="9.5703125" style="1" customWidth="1"/>
    <col min="6" max="11" width="9" style="1"/>
    <col min="12" max="12" width="8.28515625" style="1" customWidth="1"/>
    <col min="13" max="17" width="9" style="1"/>
    <col min="18" max="18" width="9.5703125" style="1" customWidth="1"/>
    <col min="19" max="19" width="9.85546875" style="1" customWidth="1"/>
    <col min="20" max="16384" width="9" style="1"/>
  </cols>
  <sheetData>
    <row r="1" spans="1:21" ht="20.25" customHeight="1" x14ac:dyDescent="0.25"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1" ht="20.25" x14ac:dyDescent="0.3">
      <c r="B2" s="1" t="s">
        <v>35</v>
      </c>
      <c r="C2" s="1" t="s">
        <v>34</v>
      </c>
      <c r="D2" s="1" t="s">
        <v>33</v>
      </c>
      <c r="E2" s="20" t="s">
        <v>54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ht="60" x14ac:dyDescent="0.25">
      <c r="A3" s="16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19" t="s">
        <v>21</v>
      </c>
      <c r="N3" s="14" t="s">
        <v>20</v>
      </c>
      <c r="O3" s="14" t="s">
        <v>39</v>
      </c>
      <c r="P3" s="14" t="s">
        <v>18</v>
      </c>
      <c r="Q3" s="14" t="s">
        <v>17</v>
      </c>
      <c r="R3" s="14" t="s">
        <v>16</v>
      </c>
      <c r="S3" s="18" t="s">
        <v>45</v>
      </c>
      <c r="T3" s="14" t="s">
        <v>38</v>
      </c>
      <c r="U3" s="17" t="s">
        <v>13</v>
      </c>
    </row>
    <row r="4" spans="1:21" ht="25.5" x14ac:dyDescent="0.2">
      <c r="A4" s="16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856643</v>
      </c>
      <c r="C6" s="4">
        <v>121122</v>
      </c>
      <c r="D6" s="4">
        <v>55877</v>
      </c>
      <c r="E6" s="4"/>
      <c r="F6" s="4"/>
      <c r="G6" s="4"/>
      <c r="H6" s="4"/>
      <c r="I6" s="4"/>
      <c r="J6" s="4">
        <v>40015</v>
      </c>
      <c r="K6" s="4"/>
      <c r="L6" s="4"/>
      <c r="M6" s="4">
        <f>SUM(B6:L6)</f>
        <v>1073657</v>
      </c>
      <c r="N6" s="4"/>
      <c r="O6" s="4"/>
      <c r="P6" s="4">
        <v>43798</v>
      </c>
      <c r="Q6" s="4">
        <v>33198</v>
      </c>
      <c r="R6" s="4">
        <v>13284</v>
      </c>
      <c r="S6" s="4"/>
      <c r="T6" s="4">
        <v>183504</v>
      </c>
      <c r="U6" s="4">
        <f>SUM(M6:T6)</f>
        <v>1347441</v>
      </c>
    </row>
    <row r="7" spans="1:21" x14ac:dyDescent="0.2">
      <c r="A7" s="4" t="s">
        <v>9</v>
      </c>
      <c r="B7" s="4">
        <f>[6]январь!B7+[6]февраль!B7+[6]март!B7</f>
        <v>0</v>
      </c>
      <c r="C7" s="4">
        <f>[6]январь!C7+[6]февраль!C7+[6]март!C7</f>
        <v>0</v>
      </c>
      <c r="D7" s="4">
        <f>[6]январь!D7+[6]февраль!D7+[6]март!D7</f>
        <v>0</v>
      </c>
      <c r="E7" s="4">
        <f>[6]январь!E7+[6]февраль!E7+[6]март!E7</f>
        <v>0</v>
      </c>
      <c r="F7" s="4">
        <f>[6]январь!F7+[6]февраль!F7+[6]март!F7</f>
        <v>0</v>
      </c>
      <c r="G7" s="4">
        <f>[6]январь!G7+[6]февраль!G7+[6]март!G7</f>
        <v>0</v>
      </c>
      <c r="H7" s="4">
        <f>[6]январь!H7+[6]февраль!H7+[6]март!H7</f>
        <v>0</v>
      </c>
      <c r="I7" s="4">
        <f>[6]январь!I7+[6]февраль!I7+[6]март!I7</f>
        <v>0</v>
      </c>
      <c r="J7" s="4">
        <f>[6]январь!J7+[6]февраль!J7+[6]март!J7</f>
        <v>0</v>
      </c>
      <c r="K7" s="4">
        <f>[6]январь!K7+[6]февраль!K7+[6]март!K7</f>
        <v>0</v>
      </c>
      <c r="L7" s="4">
        <f>[6]январь!L7+[6]февраль!L7+[6]март!L7</f>
        <v>0</v>
      </c>
      <c r="M7" s="4">
        <f>SUM(B7:L7)</f>
        <v>0</v>
      </c>
      <c r="N7" s="4">
        <f>[6]январь!N7+[6]февраль!N7+[6]март!N7</f>
        <v>0</v>
      </c>
      <c r="O7" s="4"/>
      <c r="P7" s="4">
        <f>[6]январь!P7+[6]февраль!P7+[6]март!P7</f>
        <v>0</v>
      </c>
      <c r="Q7" s="4">
        <f>[6]январь!Q7+[6]февраль!Q7+[6]март!Q7</f>
        <v>0</v>
      </c>
      <c r="R7" s="4">
        <f>[6]январь!R7+[6]февраль!R7+[6]март!R7</f>
        <v>0</v>
      </c>
      <c r="S7" s="4">
        <f>[6]январь!S7+[6]февраль!S7+[6]март!S7</f>
        <v>0</v>
      </c>
      <c r="T7" s="4">
        <f>[6]январь!T7+[6]февраль!T7+[6]март!T7</f>
        <v>0</v>
      </c>
      <c r="U7" s="4">
        <f>SUM(M7:T7)</f>
        <v>0</v>
      </c>
    </row>
    <row r="8" spans="1:21" x14ac:dyDescent="0.2">
      <c r="M8" s="4">
        <f>SUM(B8:J8)</f>
        <v>0</v>
      </c>
      <c r="P8" s="15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856643</v>
      </c>
      <c r="C9" s="12">
        <f>SUM(C6:C8)</f>
        <v>121122</v>
      </c>
      <c r="D9" s="12">
        <f>SUM(D6:D8)</f>
        <v>55877</v>
      </c>
      <c r="E9" s="12">
        <f>SUM(E6:E8)</f>
        <v>0</v>
      </c>
      <c r="F9" s="12">
        <f>SUM(F6:F8)</f>
        <v>0</v>
      </c>
      <c r="G9" s="12">
        <f>SUM(G6:G8)</f>
        <v>0</v>
      </c>
      <c r="H9" s="12">
        <f>SUM(H6:H8)</f>
        <v>0</v>
      </c>
      <c r="I9" s="12">
        <f>SUM(I6:I8)</f>
        <v>0</v>
      </c>
      <c r="J9" s="12">
        <f>SUM(J6:J8)</f>
        <v>40015</v>
      </c>
      <c r="K9" s="12">
        <f>SUM(K6:K8)</f>
        <v>0</v>
      </c>
      <c r="L9" s="12">
        <f>SUM(L6:L8)</f>
        <v>0</v>
      </c>
      <c r="M9" s="12">
        <f>SUM(M6:M8)</f>
        <v>1073657</v>
      </c>
      <c r="N9" s="12">
        <f>SUM(N6:N8)</f>
        <v>0</v>
      </c>
      <c r="O9" s="12">
        <f>SUM(O6:O8)</f>
        <v>0</v>
      </c>
      <c r="P9" s="12">
        <f>SUM(P6:P8)</f>
        <v>43798</v>
      </c>
      <c r="Q9" s="12">
        <f>SUM(Q6:Q8)</f>
        <v>33198</v>
      </c>
      <c r="R9" s="12">
        <f>SUM(R6:R8)</f>
        <v>13284</v>
      </c>
      <c r="S9" s="12">
        <f>SUM(S6:S8)</f>
        <v>0</v>
      </c>
      <c r="T9" s="12">
        <f>SUM(T6:T8)</f>
        <v>183504</v>
      </c>
      <c r="U9" s="12">
        <f>SUM(U6:U8)</f>
        <v>1347441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[6]январь!B12+[6]февраль!B12+[6]март!B12</f>
        <v>1128956</v>
      </c>
      <c r="C12" s="4">
        <f>[6]январь!C12+[6]февраль!C12+[6]март!C12</f>
        <v>143127</v>
      </c>
      <c r="D12" s="4">
        <f>[6]январь!D12+[6]февраль!D12+[6]март!D12</f>
        <v>68835</v>
      </c>
      <c r="E12" s="4">
        <f>[6]январь!E12+[6]февраль!E12+[6]март!E12</f>
        <v>0</v>
      </c>
      <c r="F12" s="4">
        <f>[6]январь!F12+[6]февраль!F12+[6]март!F12</f>
        <v>0</v>
      </c>
      <c r="G12" s="4">
        <f>[6]январь!G12+[6]февраль!G12+[6]март!G12</f>
        <v>0</v>
      </c>
      <c r="H12" s="4">
        <f>[6]январь!H12+[6]февраль!H12+[6]март!H12</f>
        <v>0</v>
      </c>
      <c r="I12" s="4">
        <f>[6]январь!I12+[6]февраль!I12+[6]март!I12</f>
        <v>0</v>
      </c>
      <c r="J12" s="4">
        <f>[6]январь!J12+[6]февраль!J12+[6]март!J12</f>
        <v>40938</v>
      </c>
      <c r="K12" s="4">
        <f>[6]январь!K12+[6]февраль!K12+[6]март!K12</f>
        <v>0</v>
      </c>
      <c r="L12" s="4">
        <f>[6]январь!L12+[6]февраль!L12+[6]март!L12</f>
        <v>0</v>
      </c>
      <c r="M12" s="4">
        <f>SUM(B12:L12)</f>
        <v>1381856</v>
      </c>
      <c r="N12" s="4">
        <f>[6]январь!N12+[6]февраль!N12+[6]март!N12</f>
        <v>11100</v>
      </c>
      <c r="O12" s="4">
        <f>[6]январь!O12+[6]февраль!O12+[6]март!O12</f>
        <v>0</v>
      </c>
      <c r="P12" s="4">
        <f>[6]январь!P12+[6]февраль!P12+[6]март!P12</f>
        <v>17598</v>
      </c>
      <c r="Q12" s="4">
        <f>[6]январь!Q12+[6]февраль!Q12+[6]март!Q12</f>
        <v>39234</v>
      </c>
      <c r="R12" s="4">
        <f>SUM([6]январь!R12+[6]февраль!R12+[6]март!R12)</f>
        <v>12608</v>
      </c>
      <c r="S12" s="4"/>
      <c r="T12" s="4">
        <f>[6]январь!T12+[6]февраль!T12+[6]март!T12</f>
        <v>380469</v>
      </c>
      <c r="U12" s="4">
        <f>SUM(M12:T12)</f>
        <v>1842865</v>
      </c>
    </row>
    <row r="13" spans="1:21" x14ac:dyDescent="0.2">
      <c r="A13" s="14" t="s">
        <v>5</v>
      </c>
      <c r="B13" s="4">
        <f>[6]январь!B13+[6]февраль!B13+[6]март!B13</f>
        <v>0</v>
      </c>
      <c r="C13" s="4">
        <f>[6]январь!C13+[6]февраль!C13+[6]март!C13</f>
        <v>0</v>
      </c>
      <c r="D13" s="4">
        <f>[6]январь!D13+[6]февраль!D13+[6]март!D13</f>
        <v>0</v>
      </c>
      <c r="E13" s="4">
        <f>[6]январь!E13+[6]февраль!E13+[6]март!E13</f>
        <v>0</v>
      </c>
      <c r="F13" s="4">
        <f>[6]январь!F13+[6]февраль!F13+[6]март!F13</f>
        <v>0</v>
      </c>
      <c r="G13" s="4">
        <f>[6]январь!G13+[6]февраль!G13+[6]март!G13</f>
        <v>0</v>
      </c>
      <c r="H13" s="4">
        <f>[6]январь!H13+[6]февраль!H13+[6]март!H13</f>
        <v>0</v>
      </c>
      <c r="I13" s="4">
        <f>[6]январь!I13+[6]февраль!I13+[6]март!I13</f>
        <v>0</v>
      </c>
      <c r="J13" s="4">
        <f>[6]январь!J13+[6]февраль!J13+[6]март!J13</f>
        <v>0</v>
      </c>
      <c r="K13" s="4">
        <f>[6]январь!K13+[6]февраль!K13+[6]март!K13</f>
        <v>0</v>
      </c>
      <c r="L13" s="4">
        <f>[6]январь!L13+[6]февраль!L13+[6]март!L13</f>
        <v>0</v>
      </c>
      <c r="M13" s="4">
        <f>SUM(B13:L13)</f>
        <v>0</v>
      </c>
      <c r="N13" s="4">
        <f>[6]январь!N13+[6]февраль!N13+[6]март!N13</f>
        <v>0</v>
      </c>
      <c r="O13" s="4">
        <f>[6]январь!O13+[6]февраль!O13+[6]март!O13</f>
        <v>0</v>
      </c>
      <c r="P13" s="4">
        <f>[6]январь!P13+[6]февраль!P13+[6]март!P13</f>
        <v>0</v>
      </c>
      <c r="Q13" s="4">
        <f>[6]январь!Q13+[6]февраль!Q13+[6]март!Q13</f>
        <v>0</v>
      </c>
      <c r="R13" s="4">
        <f>[6]январь!R13+[6]февраль!R13+[6]март!R13</f>
        <v>0</v>
      </c>
      <c r="S13" s="4">
        <f>[6]январь!S13+[6]февраль!S13+[6]март!S13</f>
        <v>0</v>
      </c>
      <c r="T13" s="4">
        <f>[6]январь!T13+[6]февраль!T13+[6]март!T13</f>
        <v>0</v>
      </c>
      <c r="U13" s="4">
        <f>SUM(M13:T13)</f>
        <v>0</v>
      </c>
    </row>
    <row r="14" spans="1:21" x14ac:dyDescent="0.2">
      <c r="A14" s="14"/>
      <c r="B14" s="4">
        <f>[6]январь!B14+[6]февраль!B14+[6]март!B14</f>
        <v>0</v>
      </c>
      <c r="C14" s="4">
        <f>[6]январь!C14+[6]февраль!C14+[6]март!C14</f>
        <v>0</v>
      </c>
      <c r="D14" s="4">
        <f>[6]январь!D14+[6]февраль!D14+[6]март!D14</f>
        <v>0</v>
      </c>
      <c r="E14" s="4">
        <f>[6]январь!E14+[6]февраль!E14+[6]март!E14</f>
        <v>0</v>
      </c>
      <c r="F14" s="4">
        <f>[6]январь!F14+[6]февраль!F14+[6]март!F14</f>
        <v>0</v>
      </c>
      <c r="G14" s="4">
        <f>[6]январь!G14+[6]февраль!G14+[6]март!G14</f>
        <v>0</v>
      </c>
      <c r="H14" s="4">
        <f>[6]январь!H14+[6]февраль!H14+[6]март!H14</f>
        <v>0</v>
      </c>
      <c r="I14" s="4">
        <f>[6]январь!I14+[6]февраль!I14+[6]март!I14</f>
        <v>0</v>
      </c>
      <c r="J14" s="4">
        <f>[6]январь!J14+[6]февраль!J14+[6]март!J14</f>
        <v>0</v>
      </c>
      <c r="K14" s="4">
        <f>[6]январь!K14+[6]февраль!K14+[6]март!K14</f>
        <v>0</v>
      </c>
      <c r="L14" s="4">
        <f>[6]январь!L14+[6]февраль!L14+[6]март!L14</f>
        <v>0</v>
      </c>
      <c r="M14" s="4"/>
      <c r="N14" s="22" t="s">
        <v>53</v>
      </c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1128956</v>
      </c>
      <c r="C15" s="12">
        <f>SUM(C12:C13)</f>
        <v>143127</v>
      </c>
      <c r="D15" s="12">
        <f>SUM(D12:D13)</f>
        <v>68835</v>
      </c>
      <c r="E15" s="12">
        <f>SUM(E12:E13)</f>
        <v>0</v>
      </c>
      <c r="F15" s="12">
        <f>SUM(F12:F13)</f>
        <v>0</v>
      </c>
      <c r="G15" s="12">
        <f>SUM(G12:G13)</f>
        <v>0</v>
      </c>
      <c r="H15" s="12">
        <f>SUM(H12:H13)</f>
        <v>0</v>
      </c>
      <c r="I15" s="12">
        <f>SUM(I12:I13)</f>
        <v>0</v>
      </c>
      <c r="J15" s="12">
        <f>SUM(J12:J13)</f>
        <v>40938</v>
      </c>
      <c r="K15" s="12">
        <f>SUM(K12:K13)</f>
        <v>0</v>
      </c>
      <c r="L15" s="12">
        <f>SUM(L12:L13)</f>
        <v>0</v>
      </c>
      <c r="M15" s="12">
        <f>SUM(M12:M13)</f>
        <v>1381856</v>
      </c>
      <c r="N15" s="12">
        <f>SUM(N12:N13)</f>
        <v>11100</v>
      </c>
      <c r="O15" s="12">
        <f>SUM(O12:O13)</f>
        <v>0</v>
      </c>
      <c r="P15" s="12">
        <f>SUM(P12:P13)</f>
        <v>17598</v>
      </c>
      <c r="Q15" s="12">
        <f>SUM(Q12:Q13)</f>
        <v>39234</v>
      </c>
      <c r="R15" s="12">
        <f>SUM(R12:R13)</f>
        <v>12608</v>
      </c>
      <c r="S15" s="12">
        <f>SUM(S12:S13)</f>
        <v>0</v>
      </c>
      <c r="T15" s="12">
        <f>SUM(T12:T13)</f>
        <v>380469</v>
      </c>
      <c r="U15" s="12">
        <f>SUM(U12:U13)</f>
        <v>1842865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-272313</v>
      </c>
      <c r="C17" s="9">
        <f>SUM(C9,-C15)</f>
        <v>-22005</v>
      </c>
      <c r="D17" s="9">
        <f>SUM(D9,-D15)</f>
        <v>-12958</v>
      </c>
      <c r="E17" s="9">
        <f>SUM(E9,-E15)</f>
        <v>0</v>
      </c>
      <c r="F17" s="9">
        <f>SUM(F9,-F15)</f>
        <v>0</v>
      </c>
      <c r="G17" s="9">
        <f>SUM(G9,-G15)</f>
        <v>0</v>
      </c>
      <c r="H17" s="9">
        <f>SUM(H9,-H15)</f>
        <v>0</v>
      </c>
      <c r="I17" s="9">
        <f>SUM(I9,-I15)</f>
        <v>0</v>
      </c>
      <c r="J17" s="9">
        <f>SUM(J9,-J15)</f>
        <v>-923</v>
      </c>
      <c r="K17" s="9">
        <f>SUM(K9,-K15)</f>
        <v>0</v>
      </c>
      <c r="L17" s="9">
        <f>SUM(L9,-L15)</f>
        <v>0</v>
      </c>
      <c r="M17" s="9">
        <f>SUM(M9,-M15)</f>
        <v>-308199</v>
      </c>
      <c r="N17" s="9">
        <f>SUM(N9,-N15)</f>
        <v>-11100</v>
      </c>
      <c r="O17" s="9">
        <f>SUM(O9,-O15)</f>
        <v>0</v>
      </c>
      <c r="P17" s="9">
        <f>SUM(P9,-P15)</f>
        <v>26200</v>
      </c>
      <c r="Q17" s="9">
        <f>SUM(Q9,-Q15)</f>
        <v>-6036</v>
      </c>
      <c r="R17" s="9">
        <f>SUM(R9,-R15)</f>
        <v>676</v>
      </c>
      <c r="S17" s="9">
        <f>SUM(S9,-S15)</f>
        <v>0</v>
      </c>
      <c r="T17" s="9">
        <f>SUM(T9,-T15)</f>
        <v>-196965</v>
      </c>
      <c r="U17" s="9">
        <f>SUM(U9,-U15)</f>
        <v>-495424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</row>
    <row r="24" spans="1:21" x14ac:dyDescent="0.2">
      <c r="A24" s="4" t="s">
        <v>1</v>
      </c>
      <c r="B24" s="4">
        <v>626907</v>
      </c>
      <c r="C24" s="4">
        <v>159368</v>
      </c>
      <c r="D24" s="4">
        <v>48055</v>
      </c>
      <c r="E24" s="4"/>
      <c r="F24" s="4"/>
      <c r="G24" s="4"/>
      <c r="H24" s="4"/>
      <c r="I24" s="4"/>
      <c r="J24" s="4">
        <v>31276</v>
      </c>
      <c r="K24" s="4"/>
      <c r="L24" s="4"/>
      <c r="M24" s="4">
        <f>SUM(B24:L24)</f>
        <v>865606</v>
      </c>
      <c r="N24" s="4"/>
      <c r="O24" s="4"/>
      <c r="P24" s="4">
        <v>34044</v>
      </c>
      <c r="Q24" s="4">
        <v>28484</v>
      </c>
      <c r="R24" s="4">
        <v>16940</v>
      </c>
      <c r="S24" s="4"/>
      <c r="T24" s="4">
        <v>134439</v>
      </c>
      <c r="U24" s="4">
        <f>SUM(M24:T24)</f>
        <v>1079513</v>
      </c>
    </row>
    <row r="33" spans="6:14" x14ac:dyDescent="0.2">
      <c r="F33" s="3" t="s">
        <v>52</v>
      </c>
      <c r="G33" s="2"/>
      <c r="H33" s="2"/>
      <c r="I33" s="2"/>
      <c r="J33" s="2"/>
      <c r="K33" s="2"/>
      <c r="L33" s="2"/>
      <c r="M33" s="2"/>
      <c r="N33" s="2"/>
    </row>
  </sheetData>
  <mergeCells count="3">
    <mergeCell ref="B1:S1"/>
    <mergeCell ref="E2:P2"/>
    <mergeCell ref="F33:N33"/>
  </mergeCells>
  <pageMargins left="0.19685039370078741" right="0.19685039370078741" top="0.19685039370078741" bottom="0.19685039370078741" header="0.51181102362204722" footer="0.51181102362204722"/>
  <pageSetup paperSize="9" scale="71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="80" zoomScaleNormal="94" zoomScaleSheetLayoutView="80" workbookViewId="0">
      <selection activeCell="U4" sqref="U4"/>
    </sheetView>
  </sheetViews>
  <sheetFormatPr defaultColWidth="9" defaultRowHeight="12.75" x14ac:dyDescent="0.2"/>
  <cols>
    <col min="1" max="1" width="20.7109375" style="1" customWidth="1"/>
    <col min="2" max="2" width="9.140625" style="1" customWidth="1"/>
    <col min="3" max="3" width="9" style="1"/>
    <col min="4" max="4" width="9.5703125" style="1" customWidth="1"/>
    <col min="5" max="17" width="9" style="1"/>
    <col min="18" max="18" width="9.42578125" style="1" customWidth="1"/>
    <col min="19" max="16384" width="9" style="1"/>
  </cols>
  <sheetData>
    <row r="1" spans="1:21" ht="20.25" customHeight="1" x14ac:dyDescent="0.25">
      <c r="B1" s="21" t="s">
        <v>51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1" ht="20.25" x14ac:dyDescent="0.3">
      <c r="B2" s="1" t="s">
        <v>35</v>
      </c>
      <c r="C2" s="1" t="s">
        <v>34</v>
      </c>
      <c r="D2" s="1" t="s">
        <v>33</v>
      </c>
      <c r="E2" s="20" t="s">
        <v>50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ht="60" x14ac:dyDescent="0.25">
      <c r="A3" s="16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19" t="s">
        <v>21</v>
      </c>
      <c r="N3" s="14" t="s">
        <v>20</v>
      </c>
      <c r="O3" s="14" t="s">
        <v>39</v>
      </c>
      <c r="P3" s="14" t="s">
        <v>18</v>
      </c>
      <c r="Q3" s="14" t="s">
        <v>17</v>
      </c>
      <c r="R3" s="14" t="s">
        <v>16</v>
      </c>
      <c r="S3" s="14" t="s">
        <v>49</v>
      </c>
      <c r="T3" s="14" t="s">
        <v>48</v>
      </c>
      <c r="U3" s="17" t="s">
        <v>13</v>
      </c>
    </row>
    <row r="4" spans="1:21" ht="25.5" x14ac:dyDescent="0.2">
      <c r="A4" s="16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550469</v>
      </c>
      <c r="C6" s="4">
        <v>90225</v>
      </c>
      <c r="D6" s="4">
        <v>38715</v>
      </c>
      <c r="E6" s="4">
        <v>26760</v>
      </c>
      <c r="F6" s="4">
        <v>73991</v>
      </c>
      <c r="G6" s="4">
        <v>49245</v>
      </c>
      <c r="H6" s="4">
        <v>177303</v>
      </c>
      <c r="I6" s="4"/>
      <c r="J6" s="4"/>
      <c r="K6" s="4"/>
      <c r="L6" s="4"/>
      <c r="M6" s="4">
        <f>SUM(B6:L6)</f>
        <v>1006708</v>
      </c>
      <c r="N6" s="4"/>
      <c r="O6" s="4"/>
      <c r="P6" s="4">
        <v>39556</v>
      </c>
      <c r="Q6" s="4">
        <v>19450</v>
      </c>
      <c r="R6" s="4"/>
      <c r="S6" s="4"/>
      <c r="T6" s="4">
        <v>925</v>
      </c>
      <c r="U6" s="4">
        <f>SUM(M6:T6)</f>
        <v>1066639</v>
      </c>
    </row>
    <row r="7" spans="1:2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>
        <v>400</v>
      </c>
      <c r="Q7" s="4"/>
      <c r="R7" s="4"/>
      <c r="S7" s="4"/>
      <c r="T7" s="4"/>
      <c r="U7" s="4">
        <f>SUM(M7:T7)</f>
        <v>400</v>
      </c>
    </row>
    <row r="8" spans="1:21" x14ac:dyDescent="0.2">
      <c r="M8" s="4">
        <f>SUM(B8:J8)</f>
        <v>0</v>
      </c>
      <c r="O8" s="15"/>
      <c r="P8" s="15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550469</v>
      </c>
      <c r="C9" s="12">
        <f>SUM(C6:C8)</f>
        <v>90225</v>
      </c>
      <c r="D9" s="12">
        <f>SUM(D6:D8)</f>
        <v>38715</v>
      </c>
      <c r="E9" s="12">
        <f>SUM(E6:E8)</f>
        <v>26760</v>
      </c>
      <c r="F9" s="12">
        <f>SUM(F6:F8)</f>
        <v>73991</v>
      </c>
      <c r="G9" s="12">
        <f>SUM(G6:G8)</f>
        <v>49245</v>
      </c>
      <c r="H9" s="12">
        <f>SUM(H6:H8)</f>
        <v>177303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0</v>
      </c>
      <c r="M9" s="12">
        <f>SUM(M6:M8)</f>
        <v>1006708</v>
      </c>
      <c r="N9" s="12">
        <f>SUM(N6:N8)</f>
        <v>0</v>
      </c>
      <c r="O9" s="12">
        <f>SUM(O6:O8)</f>
        <v>0</v>
      </c>
      <c r="P9" s="12">
        <f>SUM(P6:P8)</f>
        <v>39956</v>
      </c>
      <c r="Q9" s="12">
        <f>SUM(Q6:Q8)</f>
        <v>19450</v>
      </c>
      <c r="R9" s="12">
        <f>SUM(R6:R8)</f>
        <v>0</v>
      </c>
      <c r="S9" s="12">
        <f>SUM(S6:S8)</f>
        <v>0</v>
      </c>
      <c r="T9" s="12">
        <f>SUM(T6:T8)</f>
        <v>925</v>
      </c>
      <c r="U9" s="12">
        <f>SUM(U6:U8)</f>
        <v>1067039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[5]январь!B12+[5]февраль!B12+[5]март!B12</f>
        <v>678568</v>
      </c>
      <c r="C12" s="4">
        <f>[5]январь!C12+[5]февраль!C12+[5]март!C12</f>
        <v>201026</v>
      </c>
      <c r="D12" s="4">
        <f>[5]январь!D12+[5]февраль!D12+[5]март!D12</f>
        <v>46391</v>
      </c>
      <c r="E12" s="4">
        <f>[5]январь!E12+[5]февраль!E12+[5]март!E12</f>
        <v>32010</v>
      </c>
      <c r="F12" s="4">
        <f>[5]январь!F12+[5]февраль!F12+[5]март!F12</f>
        <v>77083</v>
      </c>
      <c r="G12" s="4">
        <f>[5]январь!G12+[5]февраль!G12+[5]март!G12</f>
        <v>52913</v>
      </c>
      <c r="H12" s="4">
        <f>[5]январь!H12+[5]февраль!H12+[5]март!H12</f>
        <v>169931</v>
      </c>
      <c r="I12" s="4">
        <f>[5]январь!I12+[5]февраль!I12+[5]март!I12</f>
        <v>6278</v>
      </c>
      <c r="J12" s="4">
        <f>[5]январь!J12+[5]февраль!J12+[5]март!J12</f>
        <v>0</v>
      </c>
      <c r="K12" s="4">
        <f>[5]январь!K12+[5]февраль!K12+[5]март!K12</f>
        <v>0</v>
      </c>
      <c r="L12" s="4">
        <f>[5]январь!L12+[5]февраль!L12+[5]март!L12</f>
        <v>0</v>
      </c>
      <c r="M12" s="4">
        <f>SUM(B12:L12)</f>
        <v>1264200</v>
      </c>
      <c r="N12" s="4">
        <f>[5]январь!N12+[5]февраль!N12+[5]март!N12</f>
        <v>5550</v>
      </c>
      <c r="O12" s="4">
        <f>[5]январь!O12+[5]февраль!O12+[5]март!O12</f>
        <v>0</v>
      </c>
      <c r="P12" s="4">
        <f>[5]январь!P12+[5]февраль!P12+[5]март!P12</f>
        <v>5808</v>
      </c>
      <c r="Q12" s="4">
        <f>[5]январь!Q12+[5]февраль!Q12+[5]март!Q12</f>
        <v>21156</v>
      </c>
      <c r="R12" s="4"/>
      <c r="S12" s="4">
        <f>[5]январь!S12+[5]февраль!S12+[5]март!S12</f>
        <v>0</v>
      </c>
      <c r="T12" s="4">
        <f>[5]январь!T12+[5]февраль!T12+[5]март!T12</f>
        <v>0</v>
      </c>
      <c r="U12" s="4">
        <f>SUM(M12:T12)</f>
        <v>1296714</v>
      </c>
    </row>
    <row r="13" spans="1:21" x14ac:dyDescent="0.2">
      <c r="A13" s="14" t="s">
        <v>5</v>
      </c>
      <c r="B13" s="4">
        <f>[5]январь!B13+[5]февраль!B13+[5]март!B13</f>
        <v>0</v>
      </c>
      <c r="C13" s="4">
        <f>[5]январь!C13+[5]февраль!C13+[5]март!C13</f>
        <v>0</v>
      </c>
      <c r="D13" s="4">
        <f>[5]январь!D13+[5]февраль!D13+[5]март!D13</f>
        <v>0</v>
      </c>
      <c r="E13" s="4">
        <f>[5]январь!E13+[5]февраль!E13+[5]март!E13</f>
        <v>0</v>
      </c>
      <c r="F13" s="4">
        <f>[5]январь!F13+[5]февраль!F13+[5]март!F13</f>
        <v>0</v>
      </c>
      <c r="G13" s="4">
        <f>[5]январь!G13+[5]февраль!G13+[5]март!G13</f>
        <v>0</v>
      </c>
      <c r="H13" s="4">
        <f>[5]январь!H13+[5]февраль!H13+[5]март!H13</f>
        <v>0</v>
      </c>
      <c r="I13" s="4">
        <f>[5]январь!I13+[5]февраль!I13+[5]март!I13</f>
        <v>0</v>
      </c>
      <c r="J13" s="4">
        <f>[5]январь!J13+[5]февраль!J13+[5]март!J13</f>
        <v>0</v>
      </c>
      <c r="K13" s="4">
        <f>[5]январь!K13+[5]февраль!K13+[5]март!K13</f>
        <v>0</v>
      </c>
      <c r="L13" s="4">
        <f>[5]январь!L13+[5]февраль!L13+[5]март!L13</f>
        <v>0</v>
      </c>
      <c r="M13" s="4">
        <f>SUM(B13:L13)</f>
        <v>0</v>
      </c>
      <c r="N13" s="4">
        <f>[5]январь!N13+[5]февраль!N13+[5]март!N13</f>
        <v>1400</v>
      </c>
      <c r="O13" s="4">
        <f>[5]январь!O13+[5]февраль!O13+[5]март!O13</f>
        <v>0</v>
      </c>
      <c r="P13" s="4">
        <f>[5]январь!P13+[5]февраль!P13+[5]март!P13</f>
        <v>0</v>
      </c>
      <c r="Q13" s="4">
        <f>[5]январь!Q13+[5]февраль!Q13+[5]март!Q13</f>
        <v>0</v>
      </c>
      <c r="R13" s="4">
        <f>[5]январь!R13+[5]февраль!R13+[5]март!R13</f>
        <v>0</v>
      </c>
      <c r="S13" s="4">
        <f>[5]январь!S13+[5]февраль!S13+[5]март!S13</f>
        <v>0</v>
      </c>
      <c r="T13" s="4">
        <f>[5]январь!T13+[5]февраль!T13+[5]март!T13</f>
        <v>0</v>
      </c>
      <c r="U13" s="4">
        <f>SUM(M13:T13)</f>
        <v>1400</v>
      </c>
    </row>
    <row r="14" spans="1:21" x14ac:dyDescent="0.2">
      <c r="A14" s="14"/>
      <c r="B14" s="4">
        <f>[5]январь!B14+[5]февраль!B14+[5]март!B14</f>
        <v>0</v>
      </c>
      <c r="C14" s="4">
        <f>[5]январь!C14+[5]февраль!C14+[5]март!C14</f>
        <v>0</v>
      </c>
      <c r="D14" s="4">
        <f>[5]январь!D14+[5]февраль!D14+[5]март!D14</f>
        <v>0</v>
      </c>
      <c r="E14" s="4">
        <f>[5]январь!E14+[5]февраль!E14+[5]март!E14</f>
        <v>0</v>
      </c>
      <c r="F14" s="4">
        <f>[5]январь!F14+[5]февраль!F14+[5]март!F14</f>
        <v>0</v>
      </c>
      <c r="G14" s="4">
        <f>[5]январь!G14+[5]февраль!G14+[5]март!G14</f>
        <v>0</v>
      </c>
      <c r="H14" s="4">
        <f>[5]январь!H14+[5]февраль!H14+[5]март!H14</f>
        <v>0</v>
      </c>
      <c r="I14" s="4">
        <f>[5]январь!I14+[5]февраль!I14+[5]март!I14</f>
        <v>0</v>
      </c>
      <c r="J14" s="4">
        <f>[5]январь!J14+[5]февраль!J14+[5]март!J14</f>
        <v>0</v>
      </c>
      <c r="K14" s="4">
        <f>[5]январь!K14+[5]февраль!K14+[5]март!K14</f>
        <v>0</v>
      </c>
      <c r="L14" s="4">
        <f>[5]январь!L14+[5]февраль!L14+[5]март!L14</f>
        <v>0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678568</v>
      </c>
      <c r="C15" s="12">
        <f>SUM(C12:C13)</f>
        <v>201026</v>
      </c>
      <c r="D15" s="12">
        <f>SUM(D12:D13)</f>
        <v>46391</v>
      </c>
      <c r="E15" s="12">
        <f>SUM(E12:E13)</f>
        <v>32010</v>
      </c>
      <c r="F15" s="12">
        <f>SUM(F12:F13)</f>
        <v>77083</v>
      </c>
      <c r="G15" s="12">
        <f>SUM(G12:G13)</f>
        <v>52913</v>
      </c>
      <c r="H15" s="12">
        <f>SUM(H12:H13)</f>
        <v>169931</v>
      </c>
      <c r="I15" s="12">
        <f>SUM(I12:I13)</f>
        <v>6278</v>
      </c>
      <c r="J15" s="12">
        <f>SUM(J12:J13)</f>
        <v>0</v>
      </c>
      <c r="K15" s="12">
        <f>SUM(K12:K13)</f>
        <v>0</v>
      </c>
      <c r="L15" s="12">
        <f>SUM(L12:L13)</f>
        <v>0</v>
      </c>
      <c r="M15" s="12">
        <f>SUM(M12:M13)</f>
        <v>1264200</v>
      </c>
      <c r="N15" s="12">
        <f>SUM(N12:N13)</f>
        <v>6950</v>
      </c>
      <c r="O15" s="12">
        <f>SUM(O12:O13)</f>
        <v>0</v>
      </c>
      <c r="P15" s="12">
        <f>SUM(P12:P13)</f>
        <v>5808</v>
      </c>
      <c r="Q15" s="12">
        <f>SUM(Q12:Q13)</f>
        <v>21156</v>
      </c>
      <c r="R15" s="12">
        <f>SUM(R12:R13)</f>
        <v>0</v>
      </c>
      <c r="S15" s="12">
        <f>SUM(S12:S13)</f>
        <v>0</v>
      </c>
      <c r="T15" s="12">
        <f>SUM(T12:T13)</f>
        <v>0</v>
      </c>
      <c r="U15" s="12">
        <f>SUM(U12:U13)</f>
        <v>1298114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-128099</v>
      </c>
      <c r="C17" s="9">
        <f>SUM(C9,-C15)</f>
        <v>-110801</v>
      </c>
      <c r="D17" s="9">
        <f>SUM(D9,-D15)</f>
        <v>-7676</v>
      </c>
      <c r="E17" s="9">
        <f>SUM(E9,-E15)</f>
        <v>-5250</v>
      </c>
      <c r="F17" s="9">
        <f>SUM(F9,-F15)</f>
        <v>-3092</v>
      </c>
      <c r="G17" s="9">
        <f>SUM(G9,-G15)</f>
        <v>-3668</v>
      </c>
      <c r="H17" s="9">
        <f>SUM(H9,-H15)</f>
        <v>7372</v>
      </c>
      <c r="I17" s="9">
        <f>SUM(I9,-I15)</f>
        <v>-6278</v>
      </c>
      <c r="J17" s="9">
        <f>SUM(J9,-J15)</f>
        <v>0</v>
      </c>
      <c r="K17" s="9">
        <f>SUM(K9,-K15)</f>
        <v>0</v>
      </c>
      <c r="L17" s="9">
        <f>SUM(L9,-L15)</f>
        <v>0</v>
      </c>
      <c r="M17" s="9">
        <f>SUM(M9,-M15)</f>
        <v>-257492</v>
      </c>
      <c r="N17" s="9">
        <f>SUM(N9,-N15)</f>
        <v>-6950</v>
      </c>
      <c r="O17" s="9">
        <f>SUM(O9,-O15)</f>
        <v>0</v>
      </c>
      <c r="P17" s="9">
        <f>SUM(P9,-P15)</f>
        <v>34148</v>
      </c>
      <c r="Q17" s="9">
        <f>SUM(Q9,-Q15)</f>
        <v>-1706</v>
      </c>
      <c r="R17" s="9">
        <f>SUM(R9,-R15)</f>
        <v>0</v>
      </c>
      <c r="S17" s="9">
        <f>SUM(S9,-S15)</f>
        <v>0</v>
      </c>
      <c r="T17" s="9">
        <f>SUM(T9,-T15)</f>
        <v>925</v>
      </c>
      <c r="U17" s="9">
        <f>SUM(U9,-U15)</f>
        <v>-231075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</row>
    <row r="24" spans="1:21" x14ac:dyDescent="0.2">
      <c r="A24" s="4" t="s">
        <v>1</v>
      </c>
      <c r="B24" s="4">
        <v>421086</v>
      </c>
      <c r="C24" s="4">
        <v>100176</v>
      </c>
      <c r="D24" s="4">
        <v>36307</v>
      </c>
      <c r="E24" s="4">
        <v>29771</v>
      </c>
      <c r="F24" s="4">
        <v>107284</v>
      </c>
      <c r="G24" s="4">
        <v>73860</v>
      </c>
      <c r="H24" s="4">
        <v>157989</v>
      </c>
      <c r="I24" s="4"/>
      <c r="J24" s="4"/>
      <c r="K24" s="4"/>
      <c r="L24" s="4"/>
      <c r="M24" s="4">
        <f>SUM(B24:L24)</f>
        <v>926473</v>
      </c>
      <c r="N24" s="4"/>
      <c r="O24" s="4"/>
      <c r="P24" s="4">
        <v>31207</v>
      </c>
      <c r="Q24" s="4">
        <v>15454</v>
      </c>
      <c r="R24" s="4"/>
      <c r="S24" s="4"/>
      <c r="T24" s="4">
        <v>4064</v>
      </c>
      <c r="U24" s="4">
        <f>SUM(M24:T24)</f>
        <v>977198</v>
      </c>
    </row>
    <row r="32" spans="1:21" x14ac:dyDescent="0.2">
      <c r="F32" s="3" t="s">
        <v>47</v>
      </c>
      <c r="G32" s="2"/>
      <c r="H32" s="2"/>
      <c r="I32" s="2"/>
      <c r="J32" s="2"/>
      <c r="K32" s="2"/>
      <c r="L32" s="2"/>
      <c r="M32" s="2"/>
      <c r="N32" s="2"/>
      <c r="O32" s="2"/>
    </row>
  </sheetData>
  <mergeCells count="3">
    <mergeCell ref="B1:S1"/>
    <mergeCell ref="E2:P2"/>
    <mergeCell ref="F32:O32"/>
  </mergeCells>
  <pageMargins left="0.19685039370078741" right="0.19685039370078741" top="0.19685039370078741" bottom="0.19685039370078741" header="0.51181102362204722" footer="0.51181102362204722"/>
  <pageSetup paperSize="9" scale="72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="80" zoomScaleNormal="94" zoomScaleSheetLayoutView="80" workbookViewId="0">
      <selection activeCell="E39" sqref="E39"/>
    </sheetView>
  </sheetViews>
  <sheetFormatPr defaultColWidth="9" defaultRowHeight="12.75" x14ac:dyDescent="0.2"/>
  <cols>
    <col min="1" max="1" width="20.7109375" style="1" customWidth="1"/>
    <col min="2" max="2" width="9.140625" style="1" customWidth="1"/>
    <col min="3" max="3" width="9" style="1"/>
    <col min="4" max="4" width="9.5703125" style="1" customWidth="1"/>
    <col min="5" max="17" width="9" style="1"/>
    <col min="18" max="18" width="9.5703125" style="1" customWidth="1"/>
    <col min="19" max="19" width="9.85546875" style="1" customWidth="1"/>
    <col min="20" max="16384" width="9" style="1"/>
  </cols>
  <sheetData>
    <row r="1" spans="1:21" ht="20.25" customHeight="1" x14ac:dyDescent="0.25"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1" ht="20.25" x14ac:dyDescent="0.3">
      <c r="B2" s="1" t="s">
        <v>35</v>
      </c>
      <c r="C2" s="1" t="s">
        <v>34</v>
      </c>
      <c r="D2" s="1" t="s">
        <v>33</v>
      </c>
      <c r="E2" s="20" t="s">
        <v>46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ht="60" x14ac:dyDescent="0.25">
      <c r="A3" s="16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19" t="s">
        <v>21</v>
      </c>
      <c r="N3" s="14" t="s">
        <v>20</v>
      </c>
      <c r="O3" s="14" t="s">
        <v>39</v>
      </c>
      <c r="P3" s="14" t="s">
        <v>18</v>
      </c>
      <c r="Q3" s="14" t="s">
        <v>17</v>
      </c>
      <c r="R3" s="14" t="s">
        <v>16</v>
      </c>
      <c r="S3" s="18" t="s">
        <v>45</v>
      </c>
      <c r="T3" s="14" t="s">
        <v>38</v>
      </c>
      <c r="U3" s="17" t="s">
        <v>13</v>
      </c>
    </row>
    <row r="4" spans="1:21" ht="25.5" x14ac:dyDescent="0.2">
      <c r="A4" s="16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244334</v>
      </c>
      <c r="C6" s="4">
        <v>38080</v>
      </c>
      <c r="D6" s="4"/>
      <c r="E6" s="4">
        <v>7136</v>
      </c>
      <c r="F6" s="4">
        <v>22129</v>
      </c>
      <c r="G6" s="4">
        <v>14178</v>
      </c>
      <c r="H6" s="4">
        <v>77236</v>
      </c>
      <c r="I6" s="4"/>
      <c r="J6" s="4"/>
      <c r="K6" s="4"/>
      <c r="L6" s="4"/>
      <c r="M6" s="4">
        <f>SUM(B6:L6)</f>
        <v>403093</v>
      </c>
      <c r="N6" s="4">
        <v>10623</v>
      </c>
      <c r="O6" s="4"/>
      <c r="P6" s="4">
        <v>17905</v>
      </c>
      <c r="Q6" s="4">
        <v>10225</v>
      </c>
      <c r="R6" s="4"/>
      <c r="S6" s="4"/>
      <c r="T6" s="4">
        <v>107591</v>
      </c>
      <c r="U6" s="4">
        <f>SUM(M6:T6)</f>
        <v>549437</v>
      </c>
    </row>
    <row r="7" spans="1:21" x14ac:dyDescent="0.2">
      <c r="A7" s="4" t="s">
        <v>9</v>
      </c>
      <c r="B7" s="4">
        <f>[4]январь!B7+[4]февраль!B7+[4]март!B7</f>
        <v>0</v>
      </c>
      <c r="C7" s="4">
        <f>[4]январь!C7+[4]февраль!C7+[4]март!C7</f>
        <v>0</v>
      </c>
      <c r="D7" s="4">
        <f>[4]январь!D7+[4]февраль!D7+[4]март!D7</f>
        <v>0</v>
      </c>
      <c r="E7" s="4">
        <f>[4]январь!E7+[4]февраль!E7+[4]март!E7</f>
        <v>0</v>
      </c>
      <c r="F7" s="4">
        <f>[4]январь!F7+[4]февраль!F7+[4]март!F7</f>
        <v>0</v>
      </c>
      <c r="G7" s="4">
        <f>[4]январь!G7+[4]февраль!G7+[4]март!G7</f>
        <v>0</v>
      </c>
      <c r="H7" s="4">
        <f>[4]январь!H7+[4]февраль!H7+[4]март!H7</f>
        <v>0</v>
      </c>
      <c r="I7" s="4">
        <f>[4]январь!I7+[4]февраль!I7+[4]март!I7</f>
        <v>0</v>
      </c>
      <c r="J7" s="4">
        <f>[4]январь!J7+[4]февраль!J7+[4]март!J7</f>
        <v>0</v>
      </c>
      <c r="K7" s="4">
        <f>[4]январь!K7+[4]февраль!K7+[4]март!K7</f>
        <v>0</v>
      </c>
      <c r="L7" s="4">
        <f>[4]январь!L7+[4]февраль!L7+[4]март!L7</f>
        <v>0</v>
      </c>
      <c r="M7" s="4">
        <f>SUM(B7:L7)</f>
        <v>0</v>
      </c>
      <c r="N7" s="4">
        <f>[4]январь!N7+[4]февраль!N7+[4]март!N7</f>
        <v>0</v>
      </c>
      <c r="O7" s="4"/>
      <c r="P7" s="4">
        <f>[4]январь!P7+[4]февраль!P7+[4]март!P7</f>
        <v>0</v>
      </c>
      <c r="Q7" s="4">
        <f>[4]январь!Q7+[4]февраль!Q7+[4]март!Q7</f>
        <v>0</v>
      </c>
      <c r="R7" s="4">
        <f>[4]январь!R7+[4]февраль!R7+[4]март!R7</f>
        <v>0</v>
      </c>
      <c r="S7" s="4">
        <f>[4]январь!S7+[4]февраль!S7+[4]март!S7</f>
        <v>0</v>
      </c>
      <c r="T7" s="4">
        <f>[4]январь!T7+[4]февраль!T7+[4]март!T7</f>
        <v>0</v>
      </c>
      <c r="U7" s="4">
        <f>SUM(M7:T7)</f>
        <v>0</v>
      </c>
    </row>
    <row r="8" spans="1:21" x14ac:dyDescent="0.2">
      <c r="M8" s="4">
        <f>SUM(B8:J8)</f>
        <v>0</v>
      </c>
      <c r="P8" s="15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244334</v>
      </c>
      <c r="C9" s="12">
        <f>SUM(C6:C8)</f>
        <v>38080</v>
      </c>
      <c r="D9" s="12">
        <f>SUM(D6:D8)</f>
        <v>0</v>
      </c>
      <c r="E9" s="12">
        <f>SUM(E6:E8)</f>
        <v>7136</v>
      </c>
      <c r="F9" s="12">
        <f>SUM(F6:F8)</f>
        <v>22129</v>
      </c>
      <c r="G9" s="12">
        <f>SUM(G6:G8)</f>
        <v>14178</v>
      </c>
      <c r="H9" s="12">
        <f>SUM(H6:H8)</f>
        <v>77236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0</v>
      </c>
      <c r="M9" s="12">
        <f>SUM(M6:M8)</f>
        <v>403093</v>
      </c>
      <c r="N9" s="12">
        <f>SUM(N6:N8)</f>
        <v>10623</v>
      </c>
      <c r="O9" s="12">
        <f>SUM(O6:O8)</f>
        <v>0</v>
      </c>
      <c r="P9" s="12">
        <f>SUM(P6:P8)</f>
        <v>17905</v>
      </c>
      <c r="Q9" s="12">
        <f>SUM(Q6:Q8)</f>
        <v>10225</v>
      </c>
      <c r="R9" s="12">
        <f>SUM(R6:R8)</f>
        <v>0</v>
      </c>
      <c r="S9" s="12">
        <f>SUM(S6:S8)</f>
        <v>0</v>
      </c>
      <c r="T9" s="12">
        <f>SUM(T6:T8)</f>
        <v>107591</v>
      </c>
      <c r="U9" s="12">
        <f>SUM(U6:U8)</f>
        <v>549437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[4]январь!B12+[4]февраль!B12+[4]март!B12</f>
        <v>300941</v>
      </c>
      <c r="C12" s="4">
        <f>[4]январь!C12+[4]февраль!C12+[4]март!C12</f>
        <v>4099</v>
      </c>
      <c r="D12" s="4">
        <f>[4]январь!D12+[4]февраль!D12+[4]март!D12</f>
        <v>36</v>
      </c>
      <c r="E12" s="4">
        <f>[4]январь!E12+[4]февраль!E12+[4]март!E12</f>
        <v>0</v>
      </c>
      <c r="F12" s="4">
        <f>[4]январь!F12+[4]февраль!F12+[4]март!F12</f>
        <v>29219</v>
      </c>
      <c r="G12" s="4">
        <f>[4]январь!G12+[4]февраль!G12+[4]март!G12</f>
        <v>20057</v>
      </c>
      <c r="H12" s="4">
        <f>[4]январь!H12+[4]февраль!H12+[4]март!H12</f>
        <v>96161</v>
      </c>
      <c r="I12" s="4">
        <f>[4]январь!I12+[4]февраль!I12+[4]март!I12</f>
        <v>0</v>
      </c>
      <c r="J12" s="4">
        <f>[4]январь!J12+[4]февраль!J12+[4]март!J12</f>
        <v>0</v>
      </c>
      <c r="K12" s="4">
        <f>[4]январь!K12+[4]февраль!K12+[4]март!K12</f>
        <v>0</v>
      </c>
      <c r="L12" s="4">
        <f>[4]январь!L12+[4]февраль!L12+[4]март!L12</f>
        <v>0</v>
      </c>
      <c r="M12" s="4">
        <f>SUM(B12:L12)</f>
        <v>450513</v>
      </c>
      <c r="N12" s="4">
        <f>[4]январь!N12+[4]февраль!N12+[4]март!N12</f>
        <v>10350</v>
      </c>
      <c r="O12" s="4">
        <f>[4]январь!O12+[4]февраль!O12+[4]март!O12</f>
        <v>0</v>
      </c>
      <c r="P12" s="4">
        <f>[4]январь!P12+[4]февраль!P12+[4]март!P12</f>
        <v>21572</v>
      </c>
      <c r="Q12" s="4">
        <f>[4]январь!Q12+[4]февраль!Q12+[4]март!Q12</f>
        <v>11409</v>
      </c>
      <c r="R12" s="4"/>
      <c r="S12" s="4"/>
      <c r="T12" s="4">
        <f>[4]январь!T12+[4]февраль!T12+[4]март!T12</f>
        <v>0</v>
      </c>
      <c r="U12" s="4">
        <f>SUM(M12:T12)</f>
        <v>493844</v>
      </c>
    </row>
    <row r="13" spans="1:21" x14ac:dyDescent="0.2">
      <c r="A13" s="14" t="s">
        <v>5</v>
      </c>
      <c r="B13" s="4">
        <f>[4]январь!B13+[4]февраль!B13+[4]март!B13</f>
        <v>0</v>
      </c>
      <c r="C13" s="4">
        <f>[4]январь!C13+[4]февраль!C13+[4]март!C13</f>
        <v>0</v>
      </c>
      <c r="D13" s="4">
        <f>[4]январь!D13+[4]февраль!D13+[4]март!D13</f>
        <v>0</v>
      </c>
      <c r="E13" s="4">
        <f>[4]январь!E13+[4]февраль!E13+[4]март!E13</f>
        <v>0</v>
      </c>
      <c r="F13" s="4">
        <f>[4]январь!F13+[4]февраль!F13+[4]март!F13</f>
        <v>0</v>
      </c>
      <c r="G13" s="4">
        <f>[4]январь!G13+[4]февраль!G13+[4]март!G13</f>
        <v>0</v>
      </c>
      <c r="H13" s="4">
        <f>[4]январь!H13+[4]февраль!H13+[4]март!H13</f>
        <v>0</v>
      </c>
      <c r="I13" s="4">
        <f>[4]январь!I13+[4]февраль!I13+[4]март!I13</f>
        <v>0</v>
      </c>
      <c r="J13" s="4">
        <f>[4]январь!J13+[4]февраль!J13+[4]март!J13</f>
        <v>0</v>
      </c>
      <c r="K13" s="4">
        <f>[4]январь!K13+[4]февраль!K13+[4]март!K13</f>
        <v>0</v>
      </c>
      <c r="L13" s="4">
        <f>[4]январь!L13+[4]февраль!L13+[4]март!L13</f>
        <v>0</v>
      </c>
      <c r="M13" s="4">
        <f>SUM(B13:L13)</f>
        <v>0</v>
      </c>
      <c r="N13" s="4">
        <f>[4]январь!N13+[4]февраль!N13+[4]март!N13</f>
        <v>21216</v>
      </c>
      <c r="O13" s="4">
        <f>[4]январь!O13+[4]февраль!O13+[4]март!O13</f>
        <v>0</v>
      </c>
      <c r="P13" s="4">
        <f>[4]январь!P13+[4]февраль!P13+[4]март!P13</f>
        <v>0</v>
      </c>
      <c r="Q13" s="4">
        <f>[4]январь!Q13+[4]февраль!Q13+[4]март!Q13</f>
        <v>0</v>
      </c>
      <c r="R13" s="4">
        <f>[4]январь!R13+[4]февраль!R13+[4]март!R13</f>
        <v>0</v>
      </c>
      <c r="S13" s="4">
        <f>[4]январь!S13+[4]февраль!S13+[4]март!S13</f>
        <v>0</v>
      </c>
      <c r="T13" s="4">
        <f>[4]январь!T13+[4]февраль!T13+[4]март!T13</f>
        <v>0</v>
      </c>
      <c r="U13" s="4">
        <f>SUM(M13:T13)</f>
        <v>21216</v>
      </c>
    </row>
    <row r="14" spans="1:21" x14ac:dyDescent="0.2">
      <c r="A14" s="14"/>
      <c r="B14" s="4">
        <f>[4]январь!B14+[4]февраль!B14+[4]март!B14</f>
        <v>0</v>
      </c>
      <c r="C14" s="4">
        <f>[4]январь!C14+[4]февраль!C14+[4]март!C14</f>
        <v>0</v>
      </c>
      <c r="D14" s="4">
        <f>[4]январь!D14+[4]февраль!D14+[4]март!D14</f>
        <v>0</v>
      </c>
      <c r="E14" s="4">
        <f>[4]январь!E14+[4]февраль!E14+[4]март!E14</f>
        <v>0</v>
      </c>
      <c r="F14" s="4">
        <f>[4]январь!F14+[4]февраль!F14+[4]март!F14</f>
        <v>0</v>
      </c>
      <c r="G14" s="4">
        <f>[4]январь!G14+[4]февраль!G14+[4]март!G14</f>
        <v>0</v>
      </c>
      <c r="H14" s="4">
        <f>[4]январь!H14+[4]февраль!H14+[4]март!H14</f>
        <v>0</v>
      </c>
      <c r="I14" s="4">
        <f>[4]январь!I14+[4]февраль!I14+[4]март!I14</f>
        <v>0</v>
      </c>
      <c r="J14" s="4">
        <f>[4]январь!J14+[4]февраль!J14+[4]март!J14</f>
        <v>0</v>
      </c>
      <c r="K14" s="4">
        <f>[4]январь!K14+[4]февраль!K14+[4]март!K14</f>
        <v>0</v>
      </c>
      <c r="L14" s="4">
        <f>[4]январь!L14+[4]февраль!L14+[4]март!L14</f>
        <v>0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300941</v>
      </c>
      <c r="C15" s="12">
        <f>SUM(C12:C13)</f>
        <v>4099</v>
      </c>
      <c r="D15" s="12">
        <f>SUM(D12:D13)</f>
        <v>36</v>
      </c>
      <c r="E15" s="12">
        <f>SUM(E12:E13)</f>
        <v>0</v>
      </c>
      <c r="F15" s="12">
        <f>SUM(F12:F13)</f>
        <v>29219</v>
      </c>
      <c r="G15" s="12">
        <f>SUM(G12:G13)</f>
        <v>20057</v>
      </c>
      <c r="H15" s="12">
        <f>SUM(H12:H13)</f>
        <v>96161</v>
      </c>
      <c r="I15" s="12">
        <f>SUM(I12:I13)</f>
        <v>0</v>
      </c>
      <c r="J15" s="12">
        <f>SUM(J12:J13)</f>
        <v>0</v>
      </c>
      <c r="K15" s="12">
        <f>SUM(K12:K13)</f>
        <v>0</v>
      </c>
      <c r="L15" s="12">
        <f>SUM(L12:L13)</f>
        <v>0</v>
      </c>
      <c r="M15" s="12">
        <f>SUM(M12:M13)</f>
        <v>450513</v>
      </c>
      <c r="N15" s="12">
        <f>SUM(N12:N13)</f>
        <v>31566</v>
      </c>
      <c r="O15" s="12">
        <f>SUM(O12:O13)</f>
        <v>0</v>
      </c>
      <c r="P15" s="12">
        <f>SUM(P12:P13)</f>
        <v>21572</v>
      </c>
      <c r="Q15" s="12">
        <f>SUM(Q12:Q13)</f>
        <v>11409</v>
      </c>
      <c r="R15" s="12">
        <f>SUM(R12:R13)</f>
        <v>0</v>
      </c>
      <c r="S15" s="12">
        <f>SUM(S12:S13)</f>
        <v>0</v>
      </c>
      <c r="T15" s="12">
        <f>SUM(T12:T13)</f>
        <v>0</v>
      </c>
      <c r="U15" s="12">
        <f>SUM(U12:U13)</f>
        <v>515060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-56607</v>
      </c>
      <c r="C17" s="9">
        <f>SUM(C9,-C15)</f>
        <v>33981</v>
      </c>
      <c r="D17" s="9">
        <f>SUM(D9,-D15)</f>
        <v>-36</v>
      </c>
      <c r="E17" s="9">
        <f>SUM(E9,-E15)</f>
        <v>7136</v>
      </c>
      <c r="F17" s="9">
        <f>SUM(F9,-F15)</f>
        <v>-7090</v>
      </c>
      <c r="G17" s="9">
        <f>SUM(G9,-G15)</f>
        <v>-5879</v>
      </c>
      <c r="H17" s="9">
        <f>SUM(H9,-H15)</f>
        <v>-18925</v>
      </c>
      <c r="I17" s="9">
        <f>SUM(I9,-I15)</f>
        <v>0</v>
      </c>
      <c r="J17" s="9">
        <f>SUM(J9,-J15)</f>
        <v>0</v>
      </c>
      <c r="K17" s="9">
        <f>SUM(K9,-K15)</f>
        <v>0</v>
      </c>
      <c r="L17" s="9">
        <f>SUM(L9,-L15)</f>
        <v>0</v>
      </c>
      <c r="M17" s="9">
        <f>SUM(M9,-M15)</f>
        <v>-47420</v>
      </c>
      <c r="N17" s="9">
        <f>SUM(N9,-N15)</f>
        <v>-20943</v>
      </c>
      <c r="O17" s="9">
        <f>SUM(O9,-O15)</f>
        <v>0</v>
      </c>
      <c r="P17" s="9">
        <f>SUM(P9,-P15)</f>
        <v>-3667</v>
      </c>
      <c r="Q17" s="9">
        <f>SUM(Q9,-Q15)</f>
        <v>-1184</v>
      </c>
      <c r="R17" s="9">
        <f>SUM(R9,-R15)</f>
        <v>0</v>
      </c>
      <c r="S17" s="9">
        <f>SUM(S9,-S15)</f>
        <v>0</v>
      </c>
      <c r="T17" s="9">
        <f>SUM(T9,-T15)</f>
        <v>107591</v>
      </c>
      <c r="U17" s="9">
        <f>SUM(U9,-U15)</f>
        <v>34377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  <c r="M21" s="4">
        <f>SUM(B21:J21)</f>
        <v>0</v>
      </c>
      <c r="U21" s="4">
        <f>SUM(M21:T21)</f>
        <v>0</v>
      </c>
    </row>
    <row r="24" spans="1:21" x14ac:dyDescent="0.2">
      <c r="A24" s="4" t="s">
        <v>1</v>
      </c>
      <c r="B24" s="4">
        <v>139467</v>
      </c>
      <c r="C24" s="4">
        <v>34663</v>
      </c>
      <c r="D24" s="4"/>
      <c r="E24" s="4">
        <v>6380</v>
      </c>
      <c r="F24" s="4">
        <v>31877</v>
      </c>
      <c r="G24" s="4">
        <v>17806</v>
      </c>
      <c r="H24" s="4">
        <v>96377</v>
      </c>
      <c r="I24" s="4"/>
      <c r="J24" s="4"/>
      <c r="K24" s="4"/>
      <c r="L24" s="4"/>
      <c r="M24" s="4">
        <f>SUM(B24:L24)</f>
        <v>326570</v>
      </c>
      <c r="N24" s="4">
        <v>19630</v>
      </c>
      <c r="O24" s="4"/>
      <c r="P24" s="4">
        <v>32725</v>
      </c>
      <c r="Q24" s="4">
        <v>13887</v>
      </c>
      <c r="R24" s="4"/>
      <c r="S24" s="4"/>
      <c r="T24" s="4">
        <v>102883</v>
      </c>
      <c r="U24" s="4">
        <f>SUM(M24:T24)</f>
        <v>495695</v>
      </c>
    </row>
    <row r="32" spans="1:21" x14ac:dyDescent="0.2">
      <c r="D32" s="3" t="s">
        <v>44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mergeCells count="3">
    <mergeCell ref="B1:S1"/>
    <mergeCell ref="E2:P2"/>
    <mergeCell ref="D32:P32"/>
  </mergeCells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zoomScale="80" zoomScaleNormal="93" zoomScaleSheetLayoutView="80" workbookViewId="0">
      <selection activeCell="R22" sqref="R22"/>
    </sheetView>
  </sheetViews>
  <sheetFormatPr defaultColWidth="9" defaultRowHeight="12.75" x14ac:dyDescent="0.2"/>
  <cols>
    <col min="1" max="1" width="20.7109375" style="1" customWidth="1"/>
    <col min="2" max="2" width="9.140625" style="1" customWidth="1"/>
    <col min="3" max="3" width="9" style="1"/>
    <col min="4" max="4" width="9.42578125" style="1" customWidth="1"/>
    <col min="5" max="17" width="9" style="1"/>
    <col min="18" max="18" width="9.42578125" style="1" customWidth="1"/>
    <col min="19" max="16384" width="9" style="1"/>
  </cols>
  <sheetData>
    <row r="1" spans="1:21" ht="20.25" customHeight="1" x14ac:dyDescent="0.25"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1" ht="20.25" x14ac:dyDescent="0.3">
      <c r="B2" s="1" t="s">
        <v>35</v>
      </c>
      <c r="C2" s="1" t="s">
        <v>34</v>
      </c>
      <c r="D2" s="1" t="s">
        <v>33</v>
      </c>
      <c r="E2" s="20" t="s">
        <v>43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ht="60" x14ac:dyDescent="0.25">
      <c r="A3" s="16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19" t="s">
        <v>21</v>
      </c>
      <c r="N3" s="14" t="s">
        <v>20</v>
      </c>
      <c r="O3" s="18" t="s">
        <v>42</v>
      </c>
      <c r="P3" s="14" t="s">
        <v>18</v>
      </c>
      <c r="Q3" s="14" t="s">
        <v>17</v>
      </c>
      <c r="R3" s="14" t="s">
        <v>16</v>
      </c>
      <c r="S3" s="14" t="s">
        <v>15</v>
      </c>
      <c r="T3" s="18" t="s">
        <v>14</v>
      </c>
      <c r="U3" s="17" t="s">
        <v>13</v>
      </c>
    </row>
    <row r="4" spans="1:21" ht="25.5" x14ac:dyDescent="0.2">
      <c r="A4" s="16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>
        <v>-539356</v>
      </c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561088</v>
      </c>
      <c r="C6" s="4">
        <v>92323</v>
      </c>
      <c r="D6" s="4">
        <v>48925</v>
      </c>
      <c r="E6" s="4">
        <v>30851</v>
      </c>
      <c r="F6" s="4">
        <v>87802</v>
      </c>
      <c r="G6" s="4">
        <v>59131</v>
      </c>
      <c r="H6" s="4">
        <v>214686</v>
      </c>
      <c r="I6" s="4"/>
      <c r="J6" s="4"/>
      <c r="K6" s="4"/>
      <c r="L6" s="4"/>
      <c r="M6" s="4">
        <f>SUM(B6:L6)</f>
        <v>1094806</v>
      </c>
      <c r="N6" s="4">
        <v>17900</v>
      </c>
      <c r="O6" s="4"/>
      <c r="P6" s="4"/>
      <c r="Q6" s="4"/>
      <c r="R6" s="4"/>
      <c r="S6" s="4"/>
      <c r="T6" s="4"/>
      <c r="U6" s="4">
        <f>SUM(M6:T6)</f>
        <v>1112706</v>
      </c>
    </row>
    <row r="7" spans="1:2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>
        <v>133</v>
      </c>
      <c r="Q7" s="4"/>
      <c r="R7" s="4"/>
      <c r="S7" s="4"/>
      <c r="T7" s="4"/>
      <c r="U7" s="4">
        <f>SUM(M7:T7)</f>
        <v>133</v>
      </c>
    </row>
    <row r="8" spans="1:21" x14ac:dyDescent="0.2">
      <c r="M8" s="4">
        <f>SUM(B8:J8)</f>
        <v>0</v>
      </c>
      <c r="P8" s="15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561088</v>
      </c>
      <c r="C9" s="12">
        <f>SUM(C6:C8)</f>
        <v>92323</v>
      </c>
      <c r="D9" s="12">
        <f>SUM(D6:D8)</f>
        <v>48925</v>
      </c>
      <c r="E9" s="12">
        <f>SUM(E6:E8)</f>
        <v>30851</v>
      </c>
      <c r="F9" s="12">
        <f>SUM(F6:F8)</f>
        <v>87802</v>
      </c>
      <c r="G9" s="12">
        <f>SUM(G6:G8)</f>
        <v>59131</v>
      </c>
      <c r="H9" s="12">
        <f>SUM(H6:H8)</f>
        <v>214686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0</v>
      </c>
      <c r="M9" s="12">
        <f>SUM(M6:M8)</f>
        <v>1094806</v>
      </c>
      <c r="N9" s="12">
        <f>SUM(N6:N8)</f>
        <v>17900</v>
      </c>
      <c r="O9" s="12">
        <f>SUM(O6:O8)</f>
        <v>0</v>
      </c>
      <c r="P9" s="12">
        <f>SUM(P6:P8)</f>
        <v>133</v>
      </c>
      <c r="Q9" s="12">
        <f>SUM(Q6:Q8)</f>
        <v>0</v>
      </c>
      <c r="R9" s="12">
        <f>SUM(R6:R8)</f>
        <v>0</v>
      </c>
      <c r="S9" s="12">
        <f>SUM(S6:S8)</f>
        <v>0</v>
      </c>
      <c r="T9" s="12">
        <f>SUM(T6:T8)</f>
        <v>0</v>
      </c>
      <c r="U9" s="12">
        <f>SUM(U6:U8)</f>
        <v>1112839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[3]январь!B12+[3]февраль!B12+[3]март!B12</f>
        <v>694623</v>
      </c>
      <c r="C12" s="4">
        <f>[3]январь!C12+[3]февраль!C12+[3]март!C12</f>
        <v>132025</v>
      </c>
      <c r="D12" s="4">
        <f>[3]январь!D12+[3]февраль!D12+[3]март!D12</f>
        <v>55099</v>
      </c>
      <c r="E12" s="4">
        <f>[3]январь!E12+[3]февраль!E12+[3]март!E12</f>
        <v>38017</v>
      </c>
      <c r="F12" s="4">
        <f>[3]январь!F12+[3]февраль!F12+[3]март!F12</f>
        <v>102280</v>
      </c>
      <c r="G12" s="4">
        <f>[3]январь!G12+[3]февраль!G12+[3]март!G12</f>
        <v>70208</v>
      </c>
      <c r="H12" s="4">
        <f>[3]январь!H12+[3]февраль!H12+[3]март!H12</f>
        <v>216160</v>
      </c>
      <c r="I12" s="4">
        <f>[3]январь!I12+[3]февраль!I12+[3]март!I12</f>
        <v>0</v>
      </c>
      <c r="J12" s="4">
        <f>[3]январь!J12+[3]февраль!J12+[3]март!J12</f>
        <v>0</v>
      </c>
      <c r="K12" s="4">
        <f>[3]январь!K12+[3]февраль!K12+[3]март!K12</f>
        <v>0</v>
      </c>
      <c r="L12" s="4">
        <f>[3]январь!L12+[3]февраль!L12+[3]март!L12</f>
        <v>0</v>
      </c>
      <c r="M12" s="4">
        <f>SUM(B12:L12)</f>
        <v>1308412</v>
      </c>
      <c r="N12" s="4">
        <f>[3]январь!N12+[3]февраль!N12+[3]март!N12</f>
        <v>12390</v>
      </c>
      <c r="O12" s="4">
        <f>[3]январь!O12+[3]февраль!O12+[3]март!O12</f>
        <v>0</v>
      </c>
      <c r="P12" s="4">
        <f>[3]январь!P12+[3]февраль!P12+[3]март!P12</f>
        <v>14832</v>
      </c>
      <c r="Q12" s="4">
        <f>[3]январь!Q12+[3]февраль!Q12+[3]март!Q12</f>
        <v>0</v>
      </c>
      <c r="R12" s="4">
        <f>[3]январь!R12+[3]февраль!R12+[3]март!R12</f>
        <v>0</v>
      </c>
      <c r="S12" s="4">
        <f>[3]январь!S12+[3]февраль!S12+[3]март!S12</f>
        <v>0</v>
      </c>
      <c r="T12" s="4">
        <f>[3]январь!T12+[3]февраль!T12+[3]март!T12</f>
        <v>0</v>
      </c>
      <c r="U12" s="4">
        <f>SUM(M12:T12)</f>
        <v>1335634</v>
      </c>
    </row>
    <row r="13" spans="1:21" x14ac:dyDescent="0.2">
      <c r="A13" s="14" t="s">
        <v>5</v>
      </c>
      <c r="B13" s="4">
        <f>[3]январь!B13+[3]февраль!B13+[3]март!B13</f>
        <v>0</v>
      </c>
      <c r="C13" s="4">
        <f>[3]январь!C13+[3]февраль!C13+[3]март!C13</f>
        <v>0</v>
      </c>
      <c r="D13" s="4">
        <f>[3]январь!D13+[3]февраль!D13+[3]март!D13</f>
        <v>0</v>
      </c>
      <c r="E13" s="4">
        <f>[3]январь!E13+[3]февраль!E13+[3]март!E13</f>
        <v>0</v>
      </c>
      <c r="F13" s="4">
        <f>[3]январь!F13+[3]февраль!F13+[3]март!F13</f>
        <v>0</v>
      </c>
      <c r="G13" s="4">
        <f>[3]январь!G13+[3]февраль!G13+[3]март!G13</f>
        <v>0</v>
      </c>
      <c r="H13" s="4">
        <f>[3]январь!H13+[3]февраль!H13+[3]март!H13</f>
        <v>0</v>
      </c>
      <c r="I13" s="4">
        <f>[3]январь!I13+[3]февраль!I13+[3]март!I13</f>
        <v>0</v>
      </c>
      <c r="J13" s="4">
        <f>[3]январь!J13+[3]февраль!J13+[3]март!J13</f>
        <v>0</v>
      </c>
      <c r="K13" s="4">
        <f>[3]январь!K13+[3]февраль!K13+[3]март!K13</f>
        <v>0</v>
      </c>
      <c r="L13" s="4">
        <f>[3]январь!L13+[3]февраль!L13+[3]март!L13</f>
        <v>0</v>
      </c>
      <c r="M13" s="4">
        <f>SUM(B13:L13)</f>
        <v>0</v>
      </c>
      <c r="N13" s="4">
        <f>[3]январь!N13+[3]февраль!N13+[3]март!N13</f>
        <v>1400</v>
      </c>
      <c r="O13" s="4">
        <f>[3]январь!O13+[3]февраль!O13+[3]март!O13</f>
        <v>0</v>
      </c>
      <c r="P13" s="4">
        <f>[3]январь!P13+[3]февраль!P13+[3]март!P13</f>
        <v>0</v>
      </c>
      <c r="Q13" s="4">
        <f>[3]январь!Q13+[3]февраль!Q13+[3]март!Q13</f>
        <v>0</v>
      </c>
      <c r="R13" s="4">
        <f>[3]январь!R13+[3]февраль!R13+[3]март!R13</f>
        <v>0</v>
      </c>
      <c r="S13" s="4">
        <f>[3]январь!S13+[3]февраль!S13+[3]март!S13</f>
        <v>0</v>
      </c>
      <c r="T13" s="4">
        <f>[3]январь!T13+[3]февраль!T13+[3]март!T13</f>
        <v>0</v>
      </c>
      <c r="U13" s="4">
        <f>SUM(M13:T13)</f>
        <v>1400</v>
      </c>
    </row>
    <row r="14" spans="1:21" x14ac:dyDescent="0.2">
      <c r="A14" s="14"/>
      <c r="B14" s="4">
        <f>[3]январь!B14+[3]февраль!B14+[3]март!B14</f>
        <v>0</v>
      </c>
      <c r="C14" s="4">
        <f>[3]январь!C14+[3]февраль!C14+[3]март!C14</f>
        <v>0</v>
      </c>
      <c r="D14" s="4">
        <f>[3]январь!D14+[3]февраль!D14+[3]март!D14</f>
        <v>0</v>
      </c>
      <c r="E14" s="4">
        <f>[3]январь!E14+[3]февраль!E14+[3]март!E14</f>
        <v>0</v>
      </c>
      <c r="F14" s="4">
        <f>[3]январь!F14+[3]февраль!F14+[3]март!F14</f>
        <v>0</v>
      </c>
      <c r="G14" s="4">
        <f>[3]январь!G14+[3]февраль!G14+[3]март!G14</f>
        <v>0</v>
      </c>
      <c r="H14" s="4">
        <f>[3]январь!H14+[3]февраль!H14+[3]март!H14</f>
        <v>0</v>
      </c>
      <c r="I14" s="4">
        <f>[3]январь!I14+[3]февраль!I14+[3]март!I14</f>
        <v>0</v>
      </c>
      <c r="J14" s="4">
        <f>[3]январь!J14+[3]февраль!J14+[3]март!J14</f>
        <v>0</v>
      </c>
      <c r="K14" s="4">
        <f>[3]январь!K14+[3]февраль!K14+[3]март!K14</f>
        <v>0</v>
      </c>
      <c r="L14" s="4">
        <f>[3]январь!L14+[3]февраль!L14+[3]март!L14</f>
        <v>0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694623</v>
      </c>
      <c r="C15" s="12">
        <f>SUM(C12:C13)</f>
        <v>132025</v>
      </c>
      <c r="D15" s="12">
        <f>SUM(D12:D13)</f>
        <v>55099</v>
      </c>
      <c r="E15" s="12">
        <f>SUM(E12:E13)</f>
        <v>38017</v>
      </c>
      <c r="F15" s="12">
        <f>SUM(F12:F13)</f>
        <v>102280</v>
      </c>
      <c r="G15" s="12">
        <f>SUM(G12:G13)</f>
        <v>70208</v>
      </c>
      <c r="H15" s="12">
        <f>SUM(H12:H13)</f>
        <v>216160</v>
      </c>
      <c r="I15" s="12">
        <f>SUM(I12:I13)</f>
        <v>0</v>
      </c>
      <c r="J15" s="12">
        <f>SUM(J12:J13)</f>
        <v>0</v>
      </c>
      <c r="K15" s="12">
        <f>SUM(K12:K13)</f>
        <v>0</v>
      </c>
      <c r="L15" s="12">
        <f>SUM(L12:L13)</f>
        <v>0</v>
      </c>
      <c r="M15" s="12">
        <f>SUM(M12:M13)</f>
        <v>1308412</v>
      </c>
      <c r="N15" s="12">
        <f>SUM(N12:N13)</f>
        <v>13790</v>
      </c>
      <c r="O15" s="12">
        <f>SUM(O12:O13)</f>
        <v>0</v>
      </c>
      <c r="P15" s="12">
        <f>SUM(P12:P13)</f>
        <v>14832</v>
      </c>
      <c r="Q15" s="12">
        <f>SUM(Q12:Q13)</f>
        <v>0</v>
      </c>
      <c r="R15" s="12">
        <f>SUM(R12:R13)</f>
        <v>0</v>
      </c>
      <c r="S15" s="12">
        <f>SUM(S12:S13)</f>
        <v>0</v>
      </c>
      <c r="T15" s="12">
        <f>SUM(T12:T13)</f>
        <v>0</v>
      </c>
      <c r="U15" s="12">
        <f>SUM(U12:U13)</f>
        <v>1337034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-133535</v>
      </c>
      <c r="C17" s="9">
        <f>SUM(C9,-C15)</f>
        <v>-39702</v>
      </c>
      <c r="D17" s="9">
        <f>SUM(D9,-D15)</f>
        <v>-6174</v>
      </c>
      <c r="E17" s="9">
        <f>SUM(E9,-E15)</f>
        <v>-7166</v>
      </c>
      <c r="F17" s="9">
        <f>SUM(F9,-F15)</f>
        <v>-14478</v>
      </c>
      <c r="G17" s="9">
        <f>SUM(G9,-G15)</f>
        <v>-11077</v>
      </c>
      <c r="H17" s="9">
        <f>SUM(H9,-H15)</f>
        <v>-1474</v>
      </c>
      <c r="I17" s="9">
        <f>SUM(I9,-I15)</f>
        <v>0</v>
      </c>
      <c r="J17" s="9">
        <f>SUM(J9,-J15)</f>
        <v>0</v>
      </c>
      <c r="K17" s="9">
        <f>SUM(K9,-K15)</f>
        <v>0</v>
      </c>
      <c r="L17" s="9">
        <f>SUM(L9,-L15)</f>
        <v>0</v>
      </c>
      <c r="M17" s="9">
        <f>SUM(M9,-M15)</f>
        <v>-213606</v>
      </c>
      <c r="N17" s="9">
        <f>SUM(N9,-N15)</f>
        <v>4110</v>
      </c>
      <c r="O17" s="9">
        <f>SUM(O9,-O15)</f>
        <v>0</v>
      </c>
      <c r="P17" s="9">
        <f>SUM(P9,-P15)</f>
        <v>-14699</v>
      </c>
      <c r="Q17" s="9">
        <f>SUM(Q9,-Q15)</f>
        <v>0</v>
      </c>
      <c r="R17" s="9">
        <f>SUM(R9,-R15)</f>
        <v>0</v>
      </c>
      <c r="S17" s="9">
        <f>SUM(S9,-S15)</f>
        <v>0</v>
      </c>
      <c r="T17" s="9">
        <f>SUM(T9,-T15)</f>
        <v>0</v>
      </c>
      <c r="U17" s="9">
        <f>SUM(U9,-U15)</f>
        <v>-224195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  <c r="M21" s="4">
        <f>SUM(B21:L21)</f>
        <v>0</v>
      </c>
      <c r="U21" s="4">
        <f>SUM(M21:T21)</f>
        <v>0</v>
      </c>
    </row>
    <row r="24" spans="1:21" x14ac:dyDescent="0.2">
      <c r="A24" s="4" t="s">
        <v>1</v>
      </c>
      <c r="B24" s="4">
        <v>524256</v>
      </c>
      <c r="C24" s="4">
        <v>172931</v>
      </c>
      <c r="D24" s="4">
        <v>-21256</v>
      </c>
      <c r="E24" s="4">
        <v>19398</v>
      </c>
      <c r="F24" s="4">
        <v>71719</v>
      </c>
      <c r="G24" s="4">
        <v>38444</v>
      </c>
      <c r="H24" s="4">
        <v>204351</v>
      </c>
      <c r="I24" s="4"/>
      <c r="J24" s="4"/>
      <c r="K24" s="4"/>
      <c r="L24" s="4"/>
      <c r="M24" s="4">
        <f>SUM(B24:L24)</f>
        <v>1009843</v>
      </c>
      <c r="N24" s="4">
        <v>16561</v>
      </c>
      <c r="O24" s="4"/>
      <c r="P24" s="4"/>
      <c r="Q24" s="4">
        <v>168</v>
      </c>
      <c r="R24" s="4"/>
      <c r="S24" s="4"/>
      <c r="T24" s="4"/>
      <c r="U24" s="4">
        <f>SUM(M24:T24)</f>
        <v>1026572</v>
      </c>
    </row>
    <row r="33" spans="4:16" x14ac:dyDescent="0.2">
      <c r="D33" s="3" t="s">
        <v>41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mergeCells count="3">
    <mergeCell ref="B1:S1"/>
    <mergeCell ref="E2:P2"/>
    <mergeCell ref="D33:P33"/>
  </mergeCells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="80" zoomScaleNormal="93" zoomScaleSheetLayoutView="80" workbookViewId="0">
      <selection activeCell="R29" sqref="R29"/>
    </sheetView>
  </sheetViews>
  <sheetFormatPr defaultColWidth="9" defaultRowHeight="12.75" x14ac:dyDescent="0.2"/>
  <cols>
    <col min="1" max="1" width="20.5703125" style="1" customWidth="1"/>
    <col min="2" max="2" width="9.140625" style="1" customWidth="1"/>
    <col min="3" max="3" width="9" style="1"/>
    <col min="4" max="4" width="9.28515625" style="1" customWidth="1"/>
    <col min="5" max="17" width="9" style="1"/>
    <col min="18" max="18" width="9.7109375" style="1" customWidth="1"/>
    <col min="19" max="16384" width="9" style="1"/>
  </cols>
  <sheetData>
    <row r="1" spans="1:21" ht="20.25" customHeight="1" x14ac:dyDescent="0.25">
      <c r="B1" s="23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1" ht="20.25" x14ac:dyDescent="0.3">
      <c r="B2" s="1" t="s">
        <v>35</v>
      </c>
      <c r="C2" s="1" t="s">
        <v>34</v>
      </c>
      <c r="D2" s="1" t="s">
        <v>33</v>
      </c>
      <c r="E2" s="20" t="s">
        <v>40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ht="60" x14ac:dyDescent="0.25">
      <c r="A3" s="16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19" t="s">
        <v>21</v>
      </c>
      <c r="N3" s="14" t="s">
        <v>20</v>
      </c>
      <c r="O3" s="14" t="s">
        <v>39</v>
      </c>
      <c r="P3" s="14" t="s">
        <v>18</v>
      </c>
      <c r="Q3" s="14" t="s">
        <v>17</v>
      </c>
      <c r="R3" s="14" t="s">
        <v>16</v>
      </c>
      <c r="S3" s="14" t="s">
        <v>15</v>
      </c>
      <c r="T3" s="14" t="s">
        <v>38</v>
      </c>
      <c r="U3" s="17" t="s">
        <v>13</v>
      </c>
    </row>
    <row r="4" spans="1:21" ht="25.5" x14ac:dyDescent="0.2">
      <c r="A4" s="16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603927</v>
      </c>
      <c r="C6" s="4">
        <v>72939</v>
      </c>
      <c r="D6" s="4">
        <v>35128</v>
      </c>
      <c r="E6" s="4">
        <v>22991</v>
      </c>
      <c r="F6" s="4">
        <v>89080</v>
      </c>
      <c r="G6" s="4">
        <v>59489</v>
      </c>
      <c r="H6" s="4">
        <v>214821</v>
      </c>
      <c r="I6" s="4"/>
      <c r="J6" s="4"/>
      <c r="K6" s="4"/>
      <c r="L6" s="4"/>
      <c r="M6" s="4">
        <f>SUM(B6:L6)</f>
        <v>1098375</v>
      </c>
      <c r="N6" s="4">
        <v>18238</v>
      </c>
      <c r="O6" s="4"/>
      <c r="P6" s="4">
        <v>18105</v>
      </c>
      <c r="Q6" s="4">
        <v>24071</v>
      </c>
      <c r="R6" s="4"/>
      <c r="S6" s="4"/>
      <c r="T6" s="4"/>
      <c r="U6" s="4">
        <f>SUM(M6:T6)</f>
        <v>1158789</v>
      </c>
    </row>
    <row r="7" spans="1:2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>
        <v>133</v>
      </c>
      <c r="Q7" s="4"/>
      <c r="R7" s="4"/>
      <c r="S7" s="4"/>
      <c r="T7" s="4"/>
      <c r="U7" s="4">
        <f>SUM(M7:T7)</f>
        <v>133</v>
      </c>
    </row>
    <row r="8" spans="1:21" x14ac:dyDescent="0.2">
      <c r="M8" s="4">
        <f>SUM(B8:J8)</f>
        <v>0</v>
      </c>
      <c r="P8" s="15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603927</v>
      </c>
      <c r="C9" s="12">
        <f>SUM(C6:C8)</f>
        <v>72939</v>
      </c>
      <c r="D9" s="12">
        <f>SUM(D6:D8)</f>
        <v>35128</v>
      </c>
      <c r="E9" s="12">
        <f>SUM(E6:E8)</f>
        <v>22991</v>
      </c>
      <c r="F9" s="12">
        <f>SUM(F6:F8)</f>
        <v>89080</v>
      </c>
      <c r="G9" s="12">
        <f>SUM(G6:G8)</f>
        <v>59489</v>
      </c>
      <c r="H9" s="12">
        <f>SUM(H6:H8)</f>
        <v>214821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0</v>
      </c>
      <c r="M9" s="12">
        <f>SUM(M6:M8)</f>
        <v>1098375</v>
      </c>
      <c r="N9" s="12">
        <f>SUM(N6:N8)</f>
        <v>18238</v>
      </c>
      <c r="O9" s="12">
        <f>SUM(O6:O8)</f>
        <v>0</v>
      </c>
      <c r="P9" s="12">
        <f>SUM(P6:P8)</f>
        <v>18238</v>
      </c>
      <c r="Q9" s="12">
        <f>SUM(Q6:Q8)</f>
        <v>24071</v>
      </c>
      <c r="R9" s="12">
        <f>SUM(R6:R8)</f>
        <v>0</v>
      </c>
      <c r="S9" s="12">
        <f>SUM(S6:S8)</f>
        <v>0</v>
      </c>
      <c r="T9" s="12">
        <f>SUM(T6:T8)</f>
        <v>0</v>
      </c>
      <c r="U9" s="12">
        <f>SUM(U6:U8)</f>
        <v>1158922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[2]январь!B12+[2]февраль!B12+[2]март!B12</f>
        <v>759696</v>
      </c>
      <c r="C12" s="4">
        <f>[2]январь!C12+[2]февраль!C12+[2]март!C12</f>
        <v>84544</v>
      </c>
      <c r="D12" s="4">
        <f>[2]январь!D12+[2]февраль!D12+[2]март!D12</f>
        <v>37385</v>
      </c>
      <c r="E12" s="4">
        <f>[2]январь!E12+[2]февраль!E12+[2]март!E12</f>
        <v>25795</v>
      </c>
      <c r="F12" s="4">
        <f>[2]январь!F12+[2]февраль!F12+[2]март!F12</f>
        <v>95576</v>
      </c>
      <c r="G12" s="4">
        <f>[2]январь!G12+[2]февраль!G12+[2]март!G12</f>
        <v>65606</v>
      </c>
      <c r="H12" s="4">
        <f>[2]январь!H12+[2]февраль!H12+[2]март!H12</f>
        <v>74996</v>
      </c>
      <c r="I12" s="4">
        <f>[2]январь!I12+[2]февраль!I12+[2]март!I12</f>
        <v>0</v>
      </c>
      <c r="J12" s="4">
        <f>[2]январь!J12+[2]февраль!J12+[2]март!J12</f>
        <v>0</v>
      </c>
      <c r="K12" s="4">
        <f>[2]январь!K12+[2]февраль!K12+[2]март!K12</f>
        <v>0</v>
      </c>
      <c r="L12" s="4">
        <f>[2]январь!L12+[2]февраль!L12+[2]март!L12</f>
        <v>0</v>
      </c>
      <c r="M12" s="4">
        <f>SUM(B12:L12)</f>
        <v>1143598</v>
      </c>
      <c r="N12" s="4">
        <f>[2]январь!N12+[2]февраль!N12+[2]март!N12</f>
        <v>12390</v>
      </c>
      <c r="O12" s="4">
        <f>[2]январь!O12+[2]февраль!O12+[2]март!O12</f>
        <v>0</v>
      </c>
      <c r="P12" s="4">
        <f>[2]январь!P12+[2]февраль!P12+[2]март!P12</f>
        <v>1998</v>
      </c>
      <c r="Q12" s="4">
        <f>[2]январь!Q12+[2]февраль!Q12+[2]март!Q12</f>
        <v>27000</v>
      </c>
      <c r="R12" s="4">
        <f>[2]январь!R12+[2]февраль!R12+[2]март!R12</f>
        <v>1800</v>
      </c>
      <c r="S12" s="4">
        <f>[2]январь!S12+[2]февраль!S12+[2]март!S12</f>
        <v>0</v>
      </c>
      <c r="T12" s="4">
        <f>[2]январь!T12+[2]февраль!T12+[2]март!T12</f>
        <v>0</v>
      </c>
      <c r="U12" s="4">
        <f>SUM(M12:T12)</f>
        <v>1186786</v>
      </c>
    </row>
    <row r="13" spans="1:21" x14ac:dyDescent="0.2">
      <c r="A13" s="14" t="s">
        <v>5</v>
      </c>
      <c r="B13" s="4">
        <f>[2]январь!B13+[2]февраль!B13+[2]март!B13</f>
        <v>0</v>
      </c>
      <c r="C13" s="4">
        <f>[2]январь!C13+[2]февраль!C13+[2]март!C13</f>
        <v>0</v>
      </c>
      <c r="D13" s="4">
        <f>[2]январь!D13+[2]февраль!D13+[2]март!D13</f>
        <v>0</v>
      </c>
      <c r="E13" s="4">
        <f>[2]январь!E13+[2]февраль!E13+[2]март!E13</f>
        <v>0</v>
      </c>
      <c r="F13" s="4">
        <f>[2]январь!F13+[2]февраль!F13+[2]март!F13</f>
        <v>0</v>
      </c>
      <c r="G13" s="4">
        <f>[2]январь!G13+[2]февраль!G13+[2]март!G13</f>
        <v>0</v>
      </c>
      <c r="H13" s="4">
        <f>[2]январь!H13+[2]февраль!H13+[2]март!H13</f>
        <v>0</v>
      </c>
      <c r="I13" s="4">
        <f>[2]январь!I13+[2]февраль!I13+[2]март!I13</f>
        <v>0</v>
      </c>
      <c r="J13" s="4">
        <f>[2]январь!J13+[2]февраль!J13+[2]март!J13</f>
        <v>0</v>
      </c>
      <c r="K13" s="4">
        <f>[2]январь!K13+[2]февраль!K13+[2]март!K13</f>
        <v>0</v>
      </c>
      <c r="L13" s="4">
        <f>[2]январь!L13+[2]февраль!L13+[2]март!L13</f>
        <v>0</v>
      </c>
      <c r="M13" s="4">
        <f>SUM(B13:L13)</f>
        <v>0</v>
      </c>
      <c r="N13" s="4">
        <f>[2]январь!N13+[2]февраль!N13+[2]март!N13</f>
        <v>2692</v>
      </c>
      <c r="O13" s="4">
        <f>[2]январь!O13+[2]февраль!O13+[2]март!O13</f>
        <v>0</v>
      </c>
      <c r="P13" s="22"/>
      <c r="Q13" s="4">
        <f>[2]январь!Q13+[2]февраль!Q13+[2]март!Q13</f>
        <v>0</v>
      </c>
      <c r="R13" s="4">
        <f>[2]январь!R13+[2]февраль!R13+[2]март!R13</f>
        <v>0</v>
      </c>
      <c r="S13" s="4">
        <f>[2]январь!S13+[2]февраль!S13+[2]март!S13</f>
        <v>0</v>
      </c>
      <c r="T13" s="4">
        <f>[2]январь!T13+[2]февраль!T13+[2]март!T13</f>
        <v>0</v>
      </c>
      <c r="U13" s="4">
        <f>SUM(M13:T13)</f>
        <v>2692</v>
      </c>
    </row>
    <row r="14" spans="1:21" x14ac:dyDescent="0.2">
      <c r="A14" s="14"/>
      <c r="B14" s="4">
        <f>[2]январь!B14+[2]февраль!B14+[2]март!B14</f>
        <v>0</v>
      </c>
      <c r="C14" s="4">
        <f>[2]январь!C14+[2]февраль!C14+[2]март!C14</f>
        <v>0</v>
      </c>
      <c r="D14" s="4">
        <f>[2]январь!D14+[2]февраль!D14+[2]март!D14</f>
        <v>0</v>
      </c>
      <c r="E14" s="4">
        <f>[2]январь!E14+[2]февраль!E14+[2]март!E14</f>
        <v>0</v>
      </c>
      <c r="F14" s="4">
        <f>[2]январь!F14+[2]февраль!F14+[2]март!F14</f>
        <v>0</v>
      </c>
      <c r="G14" s="4">
        <f>[2]январь!G14+[2]февраль!G14+[2]март!G14</f>
        <v>0</v>
      </c>
      <c r="H14" s="4">
        <f>[2]январь!H14+[2]февраль!H14+[2]март!H14</f>
        <v>0</v>
      </c>
      <c r="I14" s="4">
        <f>[2]январь!I14+[2]февраль!I14+[2]март!I14</f>
        <v>0</v>
      </c>
      <c r="J14" s="4">
        <f>[2]январь!J14+[2]февраль!J14+[2]март!J14</f>
        <v>0</v>
      </c>
      <c r="K14" s="4">
        <f>[2]январь!K14+[2]февраль!K14+[2]март!K14</f>
        <v>0</v>
      </c>
      <c r="L14" s="4">
        <f>[2]январь!L14+[2]февраль!L14+[2]март!L14</f>
        <v>0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759696</v>
      </c>
      <c r="C15" s="12">
        <f>SUM(C12:C13)</f>
        <v>84544</v>
      </c>
      <c r="D15" s="12">
        <f>SUM(D12:D13)</f>
        <v>37385</v>
      </c>
      <c r="E15" s="12">
        <f>SUM(E12:E13)</f>
        <v>25795</v>
      </c>
      <c r="F15" s="12">
        <f>SUM(F12:F13)</f>
        <v>95576</v>
      </c>
      <c r="G15" s="12">
        <f>SUM(G12:G13)</f>
        <v>65606</v>
      </c>
      <c r="H15" s="12">
        <f>SUM(H12:H13)</f>
        <v>74996</v>
      </c>
      <c r="I15" s="12">
        <f>SUM(I12:I13)</f>
        <v>0</v>
      </c>
      <c r="J15" s="12">
        <f>SUM(J12:J13)</f>
        <v>0</v>
      </c>
      <c r="K15" s="12">
        <f>SUM(K12:K13)</f>
        <v>0</v>
      </c>
      <c r="L15" s="12">
        <f>SUM(L12:L13)</f>
        <v>0</v>
      </c>
      <c r="M15" s="12">
        <f>SUM(M12:M13)</f>
        <v>1143598</v>
      </c>
      <c r="N15" s="12">
        <f>SUM(N12:N13)</f>
        <v>15082</v>
      </c>
      <c r="O15" s="12">
        <f>SUM(O12:O13)</f>
        <v>0</v>
      </c>
      <c r="P15" s="12">
        <f>SUM(P12:P13)</f>
        <v>1998</v>
      </c>
      <c r="Q15" s="12">
        <f>SUM(Q12:Q13)</f>
        <v>27000</v>
      </c>
      <c r="R15" s="12">
        <f>SUM(R12:R13)</f>
        <v>1800</v>
      </c>
      <c r="S15" s="12">
        <f>SUM(S12:S13)</f>
        <v>0</v>
      </c>
      <c r="T15" s="12">
        <f>SUM(T12:T13)</f>
        <v>0</v>
      </c>
      <c r="U15" s="12">
        <f>SUM(U12:U13)</f>
        <v>1189478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-155769</v>
      </c>
      <c r="C17" s="9">
        <f>SUM(C9,-C15)</f>
        <v>-11605</v>
      </c>
      <c r="D17" s="9">
        <f>SUM(D9,-D15)</f>
        <v>-2257</v>
      </c>
      <c r="E17" s="9">
        <f>SUM(E9,-E15)</f>
        <v>-2804</v>
      </c>
      <c r="F17" s="9">
        <f>SUM(F9,-F15)</f>
        <v>-6496</v>
      </c>
      <c r="G17" s="9">
        <f>SUM(G9,-G15)</f>
        <v>-6117</v>
      </c>
      <c r="H17" s="9">
        <f>SUM(H9,-H15)</f>
        <v>139825</v>
      </c>
      <c r="I17" s="9">
        <f>SUM(I9,-I15)</f>
        <v>0</v>
      </c>
      <c r="J17" s="9">
        <f>SUM(J9,-J15)</f>
        <v>0</v>
      </c>
      <c r="K17" s="9">
        <f>SUM(K9,-K15)</f>
        <v>0</v>
      </c>
      <c r="L17" s="9">
        <f>SUM(L9,-L15)</f>
        <v>0</v>
      </c>
      <c r="M17" s="9">
        <f>SUM(M9,-M15)</f>
        <v>-45223</v>
      </c>
      <c r="N17" s="9">
        <f>SUM(N9,-N15)</f>
        <v>3156</v>
      </c>
      <c r="O17" s="9">
        <f>SUM(O9,-O15)</f>
        <v>0</v>
      </c>
      <c r="P17" s="9">
        <f>SUM(P9,-P15)</f>
        <v>16240</v>
      </c>
      <c r="Q17" s="9">
        <f>SUM(Q9,-Q15)</f>
        <v>-2929</v>
      </c>
      <c r="R17" s="9">
        <f>SUM(R9,-R15)</f>
        <v>-1800</v>
      </c>
      <c r="S17" s="9">
        <f>SUM(S9,-S15)</f>
        <v>0</v>
      </c>
      <c r="T17" s="9">
        <f>SUM(T9,-T15)</f>
        <v>0</v>
      </c>
      <c r="U17" s="9">
        <f>SUM(U9,-U15)</f>
        <v>-30556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  <c r="M21" s="4">
        <f>SUM(B21:J21)</f>
        <v>0</v>
      </c>
      <c r="U21" s="4">
        <f>SUM(M21:T21)</f>
        <v>0</v>
      </c>
    </row>
    <row r="24" spans="1:21" x14ac:dyDescent="0.2">
      <c r="A24" s="4" t="s">
        <v>1</v>
      </c>
      <c r="B24" s="4">
        <v>411120</v>
      </c>
      <c r="C24" s="4">
        <v>109852</v>
      </c>
      <c r="D24" s="4">
        <v>23247</v>
      </c>
      <c r="E24" s="4">
        <v>15183</v>
      </c>
      <c r="F24" s="4">
        <v>93942</v>
      </c>
      <c r="G24" s="4">
        <v>45381</v>
      </c>
      <c r="H24" s="4">
        <v>226068</v>
      </c>
      <c r="I24" s="4"/>
      <c r="J24" s="4"/>
      <c r="K24" s="4"/>
      <c r="L24" s="4"/>
      <c r="M24" s="4">
        <f>SUM(B24:L24)</f>
        <v>924793</v>
      </c>
      <c r="N24" s="4">
        <v>15523</v>
      </c>
      <c r="O24" s="4"/>
      <c r="P24" s="4">
        <v>14814</v>
      </c>
      <c r="Q24" s="4">
        <v>22629</v>
      </c>
      <c r="R24" s="4"/>
      <c r="S24" s="4"/>
      <c r="T24" s="4"/>
      <c r="U24" s="4">
        <f>SUM(M24:T24)</f>
        <v>977759</v>
      </c>
    </row>
    <row r="32" spans="1:21" x14ac:dyDescent="0.2">
      <c r="E32" s="3" t="s">
        <v>37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mergeCells count="3">
    <mergeCell ref="B1:S1"/>
    <mergeCell ref="E2:P2"/>
    <mergeCell ref="E32:P32"/>
  </mergeCells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view="pageBreakPreview" zoomScale="80" zoomScaleNormal="96" zoomScaleSheetLayoutView="80" workbookViewId="0">
      <selection activeCell="P31" sqref="P31"/>
    </sheetView>
  </sheetViews>
  <sheetFormatPr defaultColWidth="9" defaultRowHeight="12.75" x14ac:dyDescent="0.2"/>
  <cols>
    <col min="1" max="1" width="20.5703125" style="1" customWidth="1"/>
    <col min="2" max="2" width="9.140625" style="1" customWidth="1"/>
    <col min="3" max="3" width="9" style="1"/>
    <col min="4" max="4" width="9.5703125" style="1" customWidth="1"/>
    <col min="5" max="17" width="9" style="1"/>
    <col min="18" max="18" width="9.5703125" style="1" customWidth="1"/>
    <col min="19" max="16384" width="9" style="1"/>
  </cols>
  <sheetData>
    <row r="1" spans="1:21" ht="20.25" customHeight="1" x14ac:dyDescent="0.25"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1" ht="20.25" x14ac:dyDescent="0.3">
      <c r="B2" s="1" t="s">
        <v>35</v>
      </c>
      <c r="C2" s="1" t="s">
        <v>34</v>
      </c>
      <c r="D2" s="1" t="s">
        <v>33</v>
      </c>
      <c r="E2" s="20" t="s">
        <v>32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ht="60" x14ac:dyDescent="0.25">
      <c r="A3" s="16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19" t="s">
        <v>21</v>
      </c>
      <c r="N3" s="14" t="s">
        <v>20</v>
      </c>
      <c r="O3" s="18" t="s">
        <v>19</v>
      </c>
      <c r="P3" s="14" t="s">
        <v>18</v>
      </c>
      <c r="Q3" s="14" t="s">
        <v>17</v>
      </c>
      <c r="R3" s="14" t="s">
        <v>16</v>
      </c>
      <c r="S3" s="14" t="s">
        <v>15</v>
      </c>
      <c r="T3" s="18" t="s">
        <v>14</v>
      </c>
      <c r="U3" s="17" t="s">
        <v>13</v>
      </c>
    </row>
    <row r="4" spans="1:21" ht="25.5" x14ac:dyDescent="0.2">
      <c r="A4" s="16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338219</v>
      </c>
      <c r="C6" s="4">
        <v>67305</v>
      </c>
      <c r="D6" s="4">
        <v>34314</v>
      </c>
      <c r="E6" s="4">
        <v>23605</v>
      </c>
      <c r="F6" s="4">
        <v>70811</v>
      </c>
      <c r="G6" s="4">
        <v>49982</v>
      </c>
      <c r="H6" s="4">
        <v>135281</v>
      </c>
      <c r="I6" s="4"/>
      <c r="J6" s="4"/>
      <c r="K6" s="4"/>
      <c r="L6" s="4"/>
      <c r="M6" s="4">
        <f>SUM(B6:L6)</f>
        <v>719517</v>
      </c>
      <c r="N6" s="4">
        <v>11698</v>
      </c>
      <c r="O6" s="4"/>
      <c r="P6" s="4"/>
      <c r="Q6" s="4"/>
      <c r="R6" s="4"/>
      <c r="S6" s="4"/>
      <c r="T6" s="4"/>
      <c r="U6" s="4">
        <f>SUM(M6:T6)</f>
        <v>731215</v>
      </c>
    </row>
    <row r="7" spans="1:2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>
        <v>133</v>
      </c>
      <c r="Q7" s="4"/>
      <c r="R7" s="4"/>
      <c r="S7" s="4"/>
      <c r="T7" s="4"/>
      <c r="U7" s="4">
        <f>SUM(M7:T7)</f>
        <v>133</v>
      </c>
    </row>
    <row r="8" spans="1:21" x14ac:dyDescent="0.2">
      <c r="M8" s="4">
        <f>SUM(B8:J8)</f>
        <v>0</v>
      </c>
      <c r="P8" s="15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338219</v>
      </c>
      <c r="C9" s="12">
        <f>SUM(C6:C8)</f>
        <v>67305</v>
      </c>
      <c r="D9" s="12">
        <f>SUM(D6:D8)</f>
        <v>34314</v>
      </c>
      <c r="E9" s="12">
        <f>SUM(E6:E8)</f>
        <v>23605</v>
      </c>
      <c r="F9" s="12">
        <f>SUM(F6:F8)</f>
        <v>70811</v>
      </c>
      <c r="G9" s="12">
        <f>SUM(G6:G8)</f>
        <v>49982</v>
      </c>
      <c r="H9" s="12">
        <f>SUM(H6:H8)</f>
        <v>135281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0</v>
      </c>
      <c r="M9" s="12">
        <f>SUM(M6:M8)</f>
        <v>719517</v>
      </c>
      <c r="N9" s="12">
        <f>SUM(N6:N8)</f>
        <v>11698</v>
      </c>
      <c r="O9" s="12">
        <f>SUM(O6:O8)</f>
        <v>0</v>
      </c>
      <c r="P9" s="12">
        <f>SUM(P6:P8)</f>
        <v>133</v>
      </c>
      <c r="Q9" s="12">
        <f>SUM(Q6:Q8)</f>
        <v>0</v>
      </c>
      <c r="R9" s="12">
        <f>SUM(R6:R8)</f>
        <v>0</v>
      </c>
      <c r="S9" s="12">
        <f>SUM(S6:S8)</f>
        <v>0</v>
      </c>
      <c r="T9" s="12">
        <f>SUM(T6:T8)</f>
        <v>0</v>
      </c>
      <c r="U9" s="12">
        <f>SUM(U6:U8)</f>
        <v>731348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[1]январь!B12+[1]февраль!B12+[1]март!B12</f>
        <v>423572</v>
      </c>
      <c r="C12" s="4">
        <f>[1]январь!C12+[1]февраль!C12+[1]март!C12</f>
        <v>56875</v>
      </c>
      <c r="D12" s="4">
        <f>[1]январь!D12+[1]февраль!D12+[1]март!D12</f>
        <v>28811</v>
      </c>
      <c r="E12" s="4">
        <f>[1]январь!E12+[1]февраль!E12+[1]март!E12</f>
        <v>19880</v>
      </c>
      <c r="F12" s="4">
        <f>[1]январь!F12+[1]февраль!F12+[1]март!F12</f>
        <v>73374</v>
      </c>
      <c r="G12" s="4">
        <f>[1]январь!G12+[1]февраль!G12+[1]март!G12</f>
        <v>50367</v>
      </c>
      <c r="H12" s="4">
        <f>[1]январь!H12+[1]февраль!H12+[1]март!H12</f>
        <v>140164</v>
      </c>
      <c r="I12" s="4">
        <f>[1]январь!I12+[1]февраль!I12+[1]март!I12</f>
        <v>0</v>
      </c>
      <c r="J12" s="4">
        <f>[1]январь!J12+[1]февраль!J12+[1]март!J12</f>
        <v>0</v>
      </c>
      <c r="K12" s="4">
        <f>[1]январь!K12+[1]февраль!K12+[1]март!K12</f>
        <v>0</v>
      </c>
      <c r="L12" s="4">
        <f>[1]январь!L12+[1]февраль!L12+[1]март!L12</f>
        <v>0</v>
      </c>
      <c r="M12" s="4">
        <f>SUM(B12:L12)</f>
        <v>793043</v>
      </c>
      <c r="N12" s="4">
        <f>[1]январь!N12+[1]февраль!N12+[1]март!N12</f>
        <v>10530</v>
      </c>
      <c r="O12" s="4">
        <f>[1]январь!O12+[1]февраль!O12+[1]март!O12</f>
        <v>0</v>
      </c>
      <c r="P12" s="4">
        <f>[1]январь!P12+[1]февраль!P12+[1]март!P12</f>
        <v>13585</v>
      </c>
      <c r="Q12" s="4">
        <f>[1]январь!Q12+[1]февраль!Q12+[1]март!Q12</f>
        <v>0</v>
      </c>
      <c r="R12" s="4">
        <f>[1]январь!R12+[1]февраль!R12+[1]март!R12</f>
        <v>0</v>
      </c>
      <c r="S12" s="4">
        <f>[1]январь!S12+[1]февраль!S12+[1]март!S12</f>
        <v>0</v>
      </c>
      <c r="T12" s="4">
        <f>[1]январь!T12+[1]февраль!T12+[1]март!T12</f>
        <v>0</v>
      </c>
      <c r="U12" s="4">
        <f>SUM(M12:T12)</f>
        <v>817158</v>
      </c>
    </row>
    <row r="13" spans="1:21" x14ac:dyDescent="0.2">
      <c r="A13" s="14" t="s">
        <v>5</v>
      </c>
      <c r="B13" s="4">
        <f>[1]январь!B13+[1]февраль!B13+[1]март!B13</f>
        <v>0</v>
      </c>
      <c r="C13" s="4">
        <f>[1]январь!C13+[1]февраль!C13+[1]март!C13</f>
        <v>0</v>
      </c>
      <c r="D13" s="4">
        <f>[1]январь!D13+[1]февраль!D13+[1]март!D13</f>
        <v>0</v>
      </c>
      <c r="E13" s="4">
        <f>[1]январь!E13+[1]февраль!E13+[1]март!E13</f>
        <v>0</v>
      </c>
      <c r="F13" s="4">
        <f>[1]январь!F13+[1]февраль!F13+[1]март!F13</f>
        <v>0</v>
      </c>
      <c r="G13" s="4">
        <f>[1]январь!G13+[1]февраль!G13+[1]март!G13</f>
        <v>0</v>
      </c>
      <c r="H13" s="4">
        <f>[1]январь!H13+[1]февраль!H13+[1]март!H13</f>
        <v>0</v>
      </c>
      <c r="I13" s="4">
        <f>[1]январь!I13+[1]февраль!I13+[1]март!I13</f>
        <v>0</v>
      </c>
      <c r="J13" s="4">
        <f>[1]январь!J13+[1]февраль!J13+[1]март!J13</f>
        <v>0</v>
      </c>
      <c r="K13" s="4">
        <f>[1]январь!K13+[1]февраль!K13+[1]март!K13</f>
        <v>0</v>
      </c>
      <c r="L13" s="4">
        <f>[1]январь!L13+[1]февраль!L13+[1]март!L13</f>
        <v>0</v>
      </c>
      <c r="M13" s="4">
        <f>SUM(B13:L13)</f>
        <v>0</v>
      </c>
      <c r="N13" s="4">
        <f>[1]январь!N13+[1]февраль!N13+[1]март!N13</f>
        <v>9470</v>
      </c>
      <c r="O13" s="4">
        <f>[1]январь!O13+[1]февраль!O13+[1]март!O13</f>
        <v>0</v>
      </c>
      <c r="P13" s="4">
        <f>[1]январь!P13+[1]февраль!P13+[1]март!P13</f>
        <v>0</v>
      </c>
      <c r="Q13" s="4">
        <f>[1]январь!Q13+[1]февраль!Q13+[1]март!Q13</f>
        <v>0</v>
      </c>
      <c r="R13" s="4">
        <f>[1]январь!R13+[1]февраль!R13+[1]март!R13</f>
        <v>0</v>
      </c>
      <c r="S13" s="4">
        <f>[1]январь!S13+[1]февраль!S13+[1]март!S13</f>
        <v>0</v>
      </c>
      <c r="T13" s="4">
        <f>[1]январь!T13+[1]февраль!T13+[1]март!T13</f>
        <v>0</v>
      </c>
      <c r="U13" s="4">
        <f>SUM(M13:T13)</f>
        <v>9470</v>
      </c>
    </row>
    <row r="14" spans="1:21" x14ac:dyDescent="0.2">
      <c r="A14" s="14"/>
      <c r="B14" s="4">
        <f>[1]январь!B14+[1]февраль!B14+[1]март!B14</f>
        <v>0</v>
      </c>
      <c r="C14" s="4">
        <f>[1]январь!C14+[1]февраль!C14+[1]март!C14</f>
        <v>0</v>
      </c>
      <c r="D14" s="4">
        <f>[1]январь!D14+[1]февраль!D14+[1]март!D14</f>
        <v>0</v>
      </c>
      <c r="E14" s="4">
        <f>[1]январь!E14+[1]февраль!E14+[1]март!E14</f>
        <v>0</v>
      </c>
      <c r="F14" s="4">
        <f>[1]январь!F14+[1]февраль!F14+[1]март!F14</f>
        <v>0</v>
      </c>
      <c r="G14" s="4">
        <f>[1]январь!G14+[1]февраль!G14+[1]март!G14</f>
        <v>0</v>
      </c>
      <c r="H14" s="4">
        <f>[1]январь!H14+[1]февраль!H14+[1]март!H14</f>
        <v>0</v>
      </c>
      <c r="I14" s="4">
        <f>[1]январь!I14+[1]февраль!I14+[1]март!I14</f>
        <v>0</v>
      </c>
      <c r="J14" s="4">
        <f>[1]январь!J14+[1]февраль!J14+[1]март!J14</f>
        <v>0</v>
      </c>
      <c r="K14" s="4">
        <f>[1]январь!K14+[1]февраль!K14+[1]март!K14</f>
        <v>0</v>
      </c>
      <c r="L14" s="4">
        <f>[1]январь!L14+[1]февраль!L14+[1]март!L14</f>
        <v>0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423572</v>
      </c>
      <c r="C15" s="12">
        <f>SUM(C12:C13)</f>
        <v>56875</v>
      </c>
      <c r="D15" s="12">
        <f>SUM(D12:D13)</f>
        <v>28811</v>
      </c>
      <c r="E15" s="12">
        <f>SUM(E12:E13)</f>
        <v>19880</v>
      </c>
      <c r="F15" s="12">
        <f>SUM(F12:F13)</f>
        <v>73374</v>
      </c>
      <c r="G15" s="12">
        <f>SUM(G12:G13)</f>
        <v>50367</v>
      </c>
      <c r="H15" s="12">
        <f>SUM(H12:H13)</f>
        <v>140164</v>
      </c>
      <c r="I15" s="12">
        <f>SUM(I12:I13)</f>
        <v>0</v>
      </c>
      <c r="J15" s="12">
        <f>SUM(J12:J13)</f>
        <v>0</v>
      </c>
      <c r="K15" s="12">
        <f>SUM(K12:K13)</f>
        <v>0</v>
      </c>
      <c r="L15" s="12">
        <f>SUM(L12:L13)</f>
        <v>0</v>
      </c>
      <c r="M15" s="12">
        <f>SUM(M12:M13)</f>
        <v>793043</v>
      </c>
      <c r="N15" s="12">
        <f>SUM(N12:N13)</f>
        <v>20000</v>
      </c>
      <c r="O15" s="12">
        <f>SUM(O12:O13)</f>
        <v>0</v>
      </c>
      <c r="P15" s="12">
        <f>SUM(P12:P13)</f>
        <v>13585</v>
      </c>
      <c r="Q15" s="12">
        <f>SUM(Q12:Q13)</f>
        <v>0</v>
      </c>
      <c r="R15" s="12">
        <f>SUM(R12:R13)</f>
        <v>0</v>
      </c>
      <c r="S15" s="12">
        <f>SUM(S12:S13)</f>
        <v>0</v>
      </c>
      <c r="T15" s="12">
        <f>SUM(T12:T13)</f>
        <v>0</v>
      </c>
      <c r="U15" s="12">
        <f>SUM(U12:U13)</f>
        <v>826628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-85353</v>
      </c>
      <c r="C17" s="9">
        <f>SUM(C9,-C15)</f>
        <v>10430</v>
      </c>
      <c r="D17" s="9">
        <f>SUM(D9,-D15)</f>
        <v>5503</v>
      </c>
      <c r="E17" s="9">
        <f>SUM(E9,-E15)</f>
        <v>3725</v>
      </c>
      <c r="F17" s="9">
        <f>SUM(F9,-F15)</f>
        <v>-2563</v>
      </c>
      <c r="G17" s="9">
        <f>SUM(G9,-G15)</f>
        <v>-385</v>
      </c>
      <c r="H17" s="9">
        <f>SUM(H9,-H15)</f>
        <v>-4883</v>
      </c>
      <c r="I17" s="9">
        <f>SUM(I9,-I15)</f>
        <v>0</v>
      </c>
      <c r="J17" s="9">
        <f>SUM(J9,-J15)</f>
        <v>0</v>
      </c>
      <c r="K17" s="9">
        <f>SUM(K9,-K15)</f>
        <v>0</v>
      </c>
      <c r="L17" s="9">
        <f>SUM(L9,-L15)</f>
        <v>0</v>
      </c>
      <c r="M17" s="9">
        <f>SUM(M9,-M15)</f>
        <v>-73526</v>
      </c>
      <c r="N17" s="9">
        <f>SUM(N9,-N15)</f>
        <v>-8302</v>
      </c>
      <c r="O17" s="9">
        <f>SUM(O9,-O15)</f>
        <v>0</v>
      </c>
      <c r="P17" s="9">
        <f>SUM(P9,-P15)</f>
        <v>-13452</v>
      </c>
      <c r="Q17" s="9">
        <f>SUM(Q9,-Q15)</f>
        <v>0</v>
      </c>
      <c r="R17" s="9">
        <f>SUM(R9,-R15)</f>
        <v>0</v>
      </c>
      <c r="S17" s="9">
        <f>SUM(S9,-S15)</f>
        <v>0</v>
      </c>
      <c r="T17" s="9">
        <f>SUM(T9,-T15)</f>
        <v>0</v>
      </c>
      <c r="U17" s="9">
        <f>SUM(U9,-U15)</f>
        <v>-95280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  <c r="M21" s="4">
        <f>SUM(B21:L21)</f>
        <v>0</v>
      </c>
      <c r="U21" s="4">
        <f>SUM(M21:T21)</f>
        <v>0</v>
      </c>
    </row>
    <row r="24" spans="1:21" x14ac:dyDescent="0.2">
      <c r="A24" s="4" t="s">
        <v>1</v>
      </c>
      <c r="B24" s="4">
        <v>342674</v>
      </c>
      <c r="C24" s="4">
        <v>151171</v>
      </c>
      <c r="D24" s="4">
        <v>39339</v>
      </c>
      <c r="E24" s="4">
        <v>25429</v>
      </c>
      <c r="F24" s="4">
        <v>81801</v>
      </c>
      <c r="G24" s="4">
        <v>41196</v>
      </c>
      <c r="H24" s="4">
        <v>147071</v>
      </c>
      <c r="I24" s="4"/>
      <c r="J24" s="4"/>
      <c r="K24" s="4"/>
      <c r="L24" s="4"/>
      <c r="M24" s="4">
        <f>SUM(B24:L24)</f>
        <v>828681</v>
      </c>
      <c r="N24" s="4">
        <v>10538</v>
      </c>
      <c r="O24" s="4"/>
      <c r="P24" s="4"/>
      <c r="Q24" s="4"/>
      <c r="R24" s="4"/>
      <c r="S24" s="4"/>
      <c r="T24" s="4"/>
      <c r="U24" s="4">
        <f>SUM(M24:T24)</f>
        <v>839219</v>
      </c>
    </row>
    <row r="32" spans="1:21" x14ac:dyDescent="0.2">
      <c r="E32" s="3" t="s"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3">
    <mergeCell ref="B1:S1"/>
    <mergeCell ref="E2:P2"/>
    <mergeCell ref="E32:O32"/>
  </mergeCells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Малиновского, 72-2</vt:lpstr>
      <vt:lpstr>Зорге, 60</vt:lpstr>
      <vt:lpstr>Зорге, 42а</vt:lpstr>
      <vt:lpstr>Жмайлова, 4-2-3</vt:lpstr>
      <vt:lpstr>Жмайлова, 4-2-2</vt:lpstr>
      <vt:lpstr>Жмайлова, 4-2-1</vt:lpstr>
      <vt:lpstr>'Жмайлова, 4-2-1'!Область_печати</vt:lpstr>
      <vt:lpstr>'Жмайлова, 4-2-2'!Область_печати</vt:lpstr>
      <vt:lpstr>'Жмайлова, 4-2-3'!Область_печати</vt:lpstr>
      <vt:lpstr>'Зорге, 42а'!Область_печати</vt:lpstr>
      <vt:lpstr>'Зорге, 60'!Область_печати</vt:lpstr>
      <vt:lpstr>'Малиновского, 72-2'!Область_печати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ДНС</cp:lastModifiedBy>
  <dcterms:created xsi:type="dcterms:W3CDTF">2018-09-24T14:39:59Z</dcterms:created>
  <dcterms:modified xsi:type="dcterms:W3CDTF">2018-09-24T14:44:31Z</dcterms:modified>
</cp:coreProperties>
</file>